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 activeTab="2"/>
  </bookViews>
  <sheets>
    <sheet name="Sheet3" sheetId="3" r:id="rId1"/>
    <sheet name="Sheet1" sheetId="4" r:id="rId2"/>
    <sheet name="Sheet2" sheetId="5" r:id="rId3"/>
  </sheets>
  <definedNames>
    <definedName name="_xlnm.Print_Titles" localSheetId="0">Sheet3!$1:$6</definedName>
  </definedNames>
  <calcPr calcId="144525"/>
</workbook>
</file>

<file path=xl/sharedStrings.xml><?xml version="1.0" encoding="utf-8"?>
<sst xmlns="http://schemas.openxmlformats.org/spreadsheetml/2006/main" count="323" uniqueCount="234">
  <si>
    <r>
      <rPr>
        <b/>
        <sz val="16"/>
        <color theme="1"/>
        <rFont val="Times New Roman"/>
        <charset val="134"/>
      </rPr>
      <t>2020</t>
    </r>
    <r>
      <rPr>
        <b/>
        <sz val="16"/>
        <color theme="1"/>
        <rFont val="宋体"/>
        <charset val="134"/>
      </rPr>
      <t>年哈尔滨职业技术院招生专业计划数分配表（</t>
    </r>
    <r>
      <rPr>
        <b/>
        <sz val="16"/>
        <color theme="1"/>
        <rFont val="Times New Roman"/>
        <charset val="134"/>
      </rPr>
      <t>6.15</t>
    </r>
    <r>
      <rPr>
        <b/>
        <sz val="16"/>
        <color theme="1"/>
        <rFont val="宋体"/>
        <charset val="134"/>
      </rPr>
      <t>最终</t>
    </r>
    <r>
      <rPr>
        <b/>
        <sz val="16"/>
        <color theme="1"/>
        <rFont val="宋体"/>
        <charset val="134"/>
      </rPr>
      <t>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</si>
  <si>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</si>
  <si>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学院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</si>
  <si>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</si>
  <si>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单招拟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录人数</t>
    </r>
  </si>
  <si>
    <r>
      <rPr>
        <b/>
        <sz val="11"/>
        <color theme="1"/>
        <rFont val="宋体"/>
        <charset val="134"/>
      </rPr>
      <t>省内</t>
    </r>
  </si>
  <si>
    <r>
      <rPr>
        <b/>
        <sz val="11"/>
        <color theme="1"/>
        <rFont val="宋体"/>
        <charset val="134"/>
      </rPr>
      <t>省外</t>
    </r>
  </si>
  <si>
    <r>
      <rPr>
        <sz val="11"/>
        <color rgb="FFFF0000"/>
        <rFont val="宋体"/>
        <charset val="134"/>
      </rPr>
      <t>内蒙</t>
    </r>
    <r>
      <rPr>
        <sz val="11"/>
        <color rgb="FFFF0000"/>
        <rFont val="Times New Roman"/>
        <charset val="134"/>
      </rPr>
      <t>1</t>
    </r>
  </si>
  <si>
    <r>
      <rPr>
        <sz val="11"/>
        <color theme="1"/>
        <rFont val="宋体"/>
        <charset val="134"/>
      </rPr>
      <t>广东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</si>
  <si>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rgb="FF00B050"/>
        <rFont val="宋体"/>
        <charset val="134"/>
      </rPr>
      <t>四川</t>
    </r>
    <r>
      <rPr>
        <sz val="11"/>
        <color rgb="FF00B050"/>
        <rFont val="Times New Roman"/>
        <charset val="134"/>
      </rPr>
      <t>2</t>
    </r>
  </si>
  <si>
    <r>
      <rPr>
        <sz val="11"/>
        <color rgb="FF00B050"/>
        <rFont val="宋体"/>
        <charset val="134"/>
      </rPr>
      <t>安徽</t>
    </r>
    <r>
      <rPr>
        <sz val="11"/>
        <color rgb="FF00B050"/>
        <rFont val="Times New Roman"/>
        <charset val="134"/>
      </rPr>
      <t>2</t>
    </r>
  </si>
  <si>
    <r>
      <rPr>
        <sz val="11"/>
        <color rgb="FF00B050"/>
        <rFont val="宋体"/>
        <charset val="134"/>
      </rPr>
      <t>陕西</t>
    </r>
    <r>
      <rPr>
        <sz val="11"/>
        <color rgb="FF00B050"/>
        <rFont val="Times New Roman"/>
        <charset val="134"/>
      </rPr>
      <t>2</t>
    </r>
  </si>
  <si>
    <r>
      <rPr>
        <b/>
        <i/>
        <sz val="8"/>
        <color rgb="FFFF0000"/>
        <rFont val="宋体"/>
        <charset val="134"/>
      </rPr>
      <t>山东</t>
    </r>
    <r>
      <rPr>
        <b/>
        <i/>
        <sz val="8"/>
        <color rgb="FFFF0000"/>
        <rFont val="Times New Roman"/>
        <charset val="134"/>
      </rPr>
      <t xml:space="preserve">
1</t>
    </r>
  </si>
  <si>
    <r>
      <rPr>
        <sz val="11"/>
        <color theme="1"/>
        <rFont val="宋体"/>
        <charset val="134"/>
      </rPr>
      <t>河南</t>
    </r>
  </si>
  <si>
    <r>
      <rPr>
        <sz val="11"/>
        <color rgb="FF00B050"/>
        <rFont val="宋体"/>
        <charset val="134"/>
      </rPr>
      <t>广西</t>
    </r>
    <r>
      <rPr>
        <sz val="11"/>
        <color rgb="FF00B050"/>
        <rFont val="Times New Roman"/>
        <charset val="134"/>
      </rPr>
      <t>2</t>
    </r>
  </si>
  <si>
    <r>
      <rPr>
        <sz val="11"/>
        <color rgb="FFFF0000"/>
        <rFont val="宋体"/>
        <charset val="134"/>
      </rPr>
      <t>辽宁</t>
    </r>
    <r>
      <rPr>
        <sz val="11"/>
        <color rgb="FFFF0000"/>
        <rFont val="Times New Roman"/>
        <charset val="134"/>
      </rPr>
      <t>1</t>
    </r>
  </si>
  <si>
    <r>
      <rPr>
        <sz val="11"/>
        <color rgb="FFFF0000"/>
        <rFont val="宋体"/>
        <charset val="134"/>
      </rPr>
      <t>河北</t>
    </r>
    <r>
      <rPr>
        <sz val="11"/>
        <color rgb="FFFF0000"/>
        <rFont val="Times New Roman"/>
        <charset val="134"/>
      </rPr>
      <t>1</t>
    </r>
  </si>
  <si>
    <r>
      <rPr>
        <sz val="11"/>
        <color theme="1"/>
        <rFont val="宋体"/>
        <charset val="134"/>
      </rPr>
      <t>重庆</t>
    </r>
  </si>
  <si>
    <r>
      <rPr>
        <sz val="11"/>
        <color rgb="FFFF0000"/>
        <rFont val="宋体"/>
        <charset val="134"/>
      </rPr>
      <t>西藏</t>
    </r>
    <r>
      <rPr>
        <sz val="11"/>
        <color rgb="FFFF0000"/>
        <rFont val="Times New Roman"/>
        <charset val="134"/>
      </rPr>
      <t>1</t>
    </r>
  </si>
  <si>
    <r>
      <rPr>
        <sz val="11"/>
        <color theme="1"/>
        <rFont val="宋体"/>
        <charset val="134"/>
      </rPr>
      <t>贵州</t>
    </r>
  </si>
  <si>
    <r>
      <rPr>
        <sz val="11"/>
        <color theme="1"/>
        <rFont val="宋体"/>
        <charset val="134"/>
      </rPr>
      <t>云南</t>
    </r>
  </si>
  <si>
    <r>
      <rPr>
        <sz val="11"/>
        <color rgb="FF00B050"/>
        <rFont val="宋体"/>
        <charset val="134"/>
      </rPr>
      <t>江西</t>
    </r>
    <r>
      <rPr>
        <sz val="11"/>
        <color rgb="FF00B050"/>
        <rFont val="Times New Roman"/>
        <charset val="134"/>
      </rPr>
      <t>2</t>
    </r>
  </si>
  <si>
    <r>
      <rPr>
        <sz val="11"/>
        <color theme="1"/>
        <rFont val="宋体"/>
        <charset val="134"/>
      </rPr>
      <t>湖北</t>
    </r>
  </si>
  <si>
    <r>
      <rPr>
        <sz val="11"/>
        <color rgb="FF00B050"/>
        <rFont val="宋体"/>
        <charset val="134"/>
      </rPr>
      <t>甘肃</t>
    </r>
    <r>
      <rPr>
        <sz val="11"/>
        <color rgb="FF00B050"/>
        <rFont val="Times New Roman"/>
        <charset val="134"/>
      </rPr>
      <t>2</t>
    </r>
  </si>
  <si>
    <r>
      <rPr>
        <sz val="11"/>
        <color theme="1"/>
        <rFont val="宋体"/>
        <charset val="134"/>
      </rPr>
      <t>山西</t>
    </r>
  </si>
  <si>
    <r>
      <rPr>
        <sz val="11"/>
        <color rgb="FF00B050"/>
        <rFont val="宋体"/>
        <charset val="134"/>
      </rPr>
      <t>青海</t>
    </r>
    <r>
      <rPr>
        <sz val="11"/>
        <color rgb="FF00B050"/>
        <rFont val="Times New Roman"/>
        <charset val="134"/>
      </rPr>
      <t>2</t>
    </r>
  </si>
  <si>
    <r>
      <rPr>
        <sz val="11"/>
        <color rgb="FF00B050"/>
        <rFont val="宋体"/>
        <charset val="134"/>
      </rPr>
      <t>宁夏</t>
    </r>
    <r>
      <rPr>
        <sz val="11"/>
        <color rgb="FF00B050"/>
        <rFont val="Times New Roman"/>
        <charset val="134"/>
      </rPr>
      <t>2</t>
    </r>
  </si>
  <si>
    <r>
      <rPr>
        <sz val="11"/>
        <color rgb="FFFF0000"/>
        <rFont val="宋体"/>
        <charset val="134"/>
      </rPr>
      <t>吉林</t>
    </r>
    <r>
      <rPr>
        <sz val="11"/>
        <color rgb="FFFF0000"/>
        <rFont val="Times New Roman"/>
        <charset val="134"/>
      </rPr>
      <t>1</t>
    </r>
  </si>
  <si>
    <r>
      <rPr>
        <sz val="11"/>
        <color rgb="FFFF0000"/>
        <rFont val="宋体"/>
        <charset val="134"/>
      </rPr>
      <t>新疆</t>
    </r>
    <r>
      <rPr>
        <sz val="11"/>
        <color rgb="FFFF0000"/>
        <rFont val="Times New Roman"/>
        <charset val="134"/>
      </rPr>
      <t>1</t>
    </r>
  </si>
  <si>
    <r>
      <rPr>
        <sz val="11"/>
        <color theme="1"/>
        <rFont val="宋体"/>
        <charset val="134"/>
      </rPr>
      <t>文</t>
    </r>
  </si>
  <si>
    <r>
      <rPr>
        <sz val="11"/>
        <color theme="1"/>
        <rFont val="宋体"/>
        <charset val="134"/>
      </rPr>
      <t>理</t>
    </r>
  </si>
  <si>
    <r>
      <rPr>
        <b/>
        <sz val="10"/>
        <rFont val="宋体"/>
        <charset val="134"/>
      </rPr>
      <t>文</t>
    </r>
  </si>
  <si>
    <r>
      <rPr>
        <b/>
        <sz val="10"/>
        <rFont val="宋体"/>
        <charset val="134"/>
      </rPr>
      <t>理</t>
    </r>
  </si>
  <si>
    <r>
      <rPr>
        <b/>
        <sz val="10"/>
        <rFont val="宋体"/>
        <charset val="134"/>
      </rPr>
      <t>术</t>
    </r>
  </si>
  <si>
    <r>
      <rPr>
        <b/>
        <sz val="10"/>
        <color theme="1"/>
        <rFont val="宋体"/>
        <charset val="134"/>
      </rPr>
      <t>合计</t>
    </r>
  </si>
  <si>
    <r>
      <rPr>
        <b/>
        <sz val="6"/>
        <color theme="1"/>
        <rFont val="宋体"/>
        <charset val="134"/>
      </rPr>
      <t>按</t>
    </r>
    <r>
      <rPr>
        <b/>
        <sz val="6"/>
        <color theme="1"/>
        <rFont val="Times New Roman"/>
        <charset val="134"/>
      </rPr>
      <t>0.43</t>
    </r>
    <r>
      <rPr>
        <b/>
        <sz val="6"/>
        <color theme="1"/>
        <rFont val="宋体"/>
        <charset val="134"/>
      </rPr>
      <t>录取率折算</t>
    </r>
  </si>
  <si>
    <r>
      <rPr>
        <b/>
        <sz val="11"/>
        <color theme="1"/>
        <rFont val="宋体"/>
        <charset val="134"/>
      </rPr>
      <t>合计</t>
    </r>
  </si>
  <si>
    <r>
      <rPr>
        <sz val="10"/>
        <color theme="1"/>
        <rFont val="宋体"/>
        <charset val="134"/>
      </rPr>
      <t>文</t>
    </r>
  </si>
  <si>
    <r>
      <rPr>
        <sz val="10"/>
        <color theme="1"/>
        <rFont val="宋体"/>
        <charset val="134"/>
      </rPr>
      <t>理</t>
    </r>
  </si>
  <si>
    <r>
      <rPr>
        <b/>
        <sz val="10"/>
        <rFont val="宋体"/>
        <charset val="134"/>
      </rPr>
      <t>计划数总计：</t>
    </r>
    <r>
      <rPr>
        <b/>
        <sz val="10"/>
        <rFont val="Times New Roman"/>
        <charset val="134"/>
      </rPr>
      <t>5060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</si>
  <si>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 xml:space="preserve">
360
</t>
    </r>
    <r>
      <rPr>
        <sz val="8"/>
        <rFont val="Times New Roman"/>
        <charset val="134"/>
      </rPr>
      <t>0.72</t>
    </r>
    <r>
      <rPr>
        <sz val="10"/>
        <rFont val="Times New Roman"/>
        <charset val="134"/>
      </rPr>
      <t xml:space="preserve">
</t>
    </r>
  </si>
  <si>
    <r>
      <rPr>
        <sz val="9"/>
        <rFont val="宋体"/>
        <charset val="134"/>
      </rPr>
      <t>数控技术</t>
    </r>
  </si>
  <si>
    <r>
      <rPr>
        <i/>
        <sz val="9"/>
        <color rgb="FFFF0000"/>
        <rFont val="宋体"/>
        <charset val="134"/>
      </rPr>
      <t>焊接技术与自动化</t>
    </r>
  </si>
  <si>
    <r>
      <rPr>
        <i/>
        <sz val="9"/>
        <color rgb="FFFF0000"/>
        <rFont val="宋体"/>
        <charset val="134"/>
      </rPr>
      <t>机械制造与自动化</t>
    </r>
  </si>
  <si>
    <r>
      <rPr>
        <sz val="9"/>
        <rFont val="宋体"/>
        <charset val="134"/>
      </rPr>
      <t>飞机机电设备维修</t>
    </r>
  </si>
  <si>
    <r>
      <rPr>
        <i/>
        <sz val="9"/>
        <color rgb="FFFF0000"/>
        <rFont val="宋体"/>
        <charset val="134"/>
      </rPr>
      <t>电气自动化技术</t>
    </r>
  </si>
  <si>
    <r>
      <rPr>
        <i/>
        <sz val="9"/>
        <color rgb="FFFF0000"/>
        <rFont val="宋体"/>
        <charset val="134"/>
      </rPr>
      <t>机电一体化技术</t>
    </r>
  </si>
  <si>
    <r>
      <rPr>
        <sz val="9"/>
        <rFont val="宋体"/>
        <charset val="134"/>
      </rPr>
      <t>风力发电工程技术</t>
    </r>
  </si>
  <si>
    <r>
      <rPr>
        <sz val="9"/>
        <rFont val="宋体"/>
        <charset val="134"/>
      </rPr>
      <t>城市轨道交通机电技术</t>
    </r>
  </si>
  <si>
    <r>
      <rPr>
        <i/>
        <sz val="9"/>
        <color rgb="FFFF0000"/>
        <rFont val="宋体"/>
        <charset val="134"/>
      </rPr>
      <t>工业机器人技术</t>
    </r>
  </si>
  <si>
    <r>
      <rPr>
        <sz val="10"/>
        <rFont val="宋体"/>
        <charset val="134"/>
      </rPr>
      <t>现服</t>
    </r>
    <r>
      <rPr>
        <sz val="10"/>
        <rFont val="Times New Roman"/>
        <charset val="134"/>
      </rPr>
      <t xml:space="preserve">
530
</t>
    </r>
    <r>
      <rPr>
        <sz val="8"/>
        <rFont val="Times New Roman"/>
        <charset val="134"/>
      </rPr>
      <t>1.23</t>
    </r>
  </si>
  <si>
    <r>
      <rPr>
        <i/>
        <sz val="9"/>
        <color rgb="FFFF0000"/>
        <rFont val="宋体"/>
        <charset val="134"/>
      </rPr>
      <t>电子商务</t>
    </r>
  </si>
  <si>
    <r>
      <rPr>
        <sz val="9"/>
        <rFont val="宋体"/>
        <charset val="134"/>
      </rPr>
      <t>连锁经营管理</t>
    </r>
  </si>
  <si>
    <r>
      <rPr>
        <i/>
        <sz val="9"/>
        <color rgb="FFFF0000"/>
        <rFont val="宋体"/>
        <charset val="134"/>
      </rPr>
      <t>市场营销</t>
    </r>
  </si>
  <si>
    <r>
      <rPr>
        <sz val="9"/>
        <rFont val="宋体"/>
        <charset val="134"/>
      </rPr>
      <t>旅游管理</t>
    </r>
  </si>
  <si>
    <r>
      <rPr>
        <sz val="9"/>
        <rFont val="宋体"/>
        <charset val="134"/>
      </rPr>
      <t>城市轨道交通运营管理</t>
    </r>
  </si>
  <si>
    <r>
      <rPr>
        <sz val="9"/>
        <rFont val="宋体"/>
        <charset val="134"/>
      </rPr>
      <t>空中乘务</t>
    </r>
  </si>
  <si>
    <r>
      <rPr>
        <sz val="9"/>
        <rFont val="宋体"/>
        <charset val="134"/>
      </rPr>
      <t>酒店管理</t>
    </r>
  </si>
  <si>
    <r>
      <rPr>
        <sz val="9"/>
        <rFont val="宋体"/>
        <charset val="134"/>
      </rPr>
      <t>国际邮轮乘务管理</t>
    </r>
  </si>
  <si>
    <r>
      <rPr>
        <i/>
        <sz val="9"/>
        <color rgb="FFFF0000"/>
        <rFont val="宋体"/>
        <charset val="134"/>
      </rPr>
      <t>物流管理</t>
    </r>
  </si>
  <si>
    <r>
      <rPr>
        <i/>
        <sz val="9"/>
        <color rgb="FFFF0000"/>
        <rFont val="宋体"/>
        <charset val="134"/>
      </rPr>
      <t>跨境电子商务</t>
    </r>
  </si>
  <si>
    <r>
      <rPr>
        <sz val="7"/>
        <rFont val="宋体"/>
        <charset val="134"/>
      </rPr>
      <t>会计</t>
    </r>
    <r>
      <rPr>
        <sz val="7"/>
        <rFont val="Times New Roman"/>
        <charset val="134"/>
      </rPr>
      <t xml:space="preserve">
320
0.95</t>
    </r>
  </si>
  <si>
    <r>
      <rPr>
        <sz val="9"/>
        <rFont val="宋体"/>
        <charset val="134"/>
      </rPr>
      <t>财务管理</t>
    </r>
  </si>
  <si>
    <r>
      <rPr>
        <sz val="9"/>
        <rFont val="宋体"/>
        <charset val="134"/>
      </rPr>
      <t>会计</t>
    </r>
  </si>
  <si>
    <r>
      <rPr>
        <sz val="9"/>
        <rFont val="宋体"/>
        <charset val="134"/>
      </rPr>
      <t>审计</t>
    </r>
  </si>
  <si>
    <r>
      <rPr>
        <sz val="8"/>
        <rFont val="宋体"/>
        <charset val="134"/>
      </rPr>
      <t>汽车</t>
    </r>
    <r>
      <rPr>
        <sz val="8"/>
        <rFont val="Times New Roman"/>
        <charset val="134"/>
      </rPr>
      <t xml:space="preserve">
240
0.67</t>
    </r>
  </si>
  <si>
    <r>
      <rPr>
        <sz val="9"/>
        <rFont val="宋体"/>
        <charset val="134"/>
      </rPr>
      <t>汽车营销与服务</t>
    </r>
  </si>
  <si>
    <r>
      <rPr>
        <sz val="9"/>
        <rFont val="宋体"/>
        <charset val="134"/>
      </rPr>
      <t>汽车检测与维修技术</t>
    </r>
  </si>
  <si>
    <r>
      <rPr>
        <sz val="9"/>
        <rFont val="宋体"/>
        <charset val="134"/>
      </rPr>
      <t>新能源汽车技术</t>
    </r>
  </si>
  <si>
    <r>
      <rPr>
        <sz val="9"/>
        <rFont val="宋体"/>
        <charset val="134"/>
      </rPr>
      <t>汽车电子技术</t>
    </r>
  </si>
  <si>
    <r>
      <rPr>
        <sz val="10"/>
        <rFont val="宋体"/>
        <charset val="134"/>
      </rPr>
      <t>电信</t>
    </r>
    <r>
      <rPr>
        <sz val="10"/>
        <rFont val="Times New Roman"/>
        <charset val="134"/>
      </rPr>
      <t xml:space="preserve">
400
</t>
    </r>
    <r>
      <rPr>
        <sz val="8"/>
        <rFont val="Times New Roman"/>
        <charset val="134"/>
      </rPr>
      <t>1.32</t>
    </r>
  </si>
  <si>
    <r>
      <rPr>
        <sz val="9"/>
        <rFont val="宋体"/>
        <charset val="134"/>
      </rPr>
      <t>动漫制作技术</t>
    </r>
  </si>
  <si>
    <r>
      <rPr>
        <sz val="9"/>
        <rFont val="宋体"/>
        <charset val="134"/>
      </rPr>
      <t>软件技术</t>
    </r>
  </si>
  <si>
    <r>
      <rPr>
        <sz val="9"/>
        <rFont val="宋体"/>
        <charset val="134"/>
      </rPr>
      <t>电子信息工程技术</t>
    </r>
  </si>
  <si>
    <r>
      <rPr>
        <sz val="9"/>
        <rFont val="宋体"/>
        <charset val="134"/>
      </rPr>
      <t>移动通信技术</t>
    </r>
  </si>
  <si>
    <r>
      <rPr>
        <sz val="9"/>
        <rFont val="宋体"/>
        <charset val="134"/>
      </rPr>
      <t>云计算技术与应用</t>
    </r>
  </si>
  <si>
    <r>
      <rPr>
        <sz val="9"/>
        <rFont val="宋体"/>
        <charset val="134"/>
      </rPr>
      <t>计算机网络技术</t>
    </r>
  </si>
  <si>
    <r>
      <rPr>
        <sz val="9"/>
        <rFont val="宋体"/>
        <charset val="134"/>
      </rPr>
      <t>大数据技术与应用</t>
    </r>
  </si>
  <si>
    <r>
      <rPr>
        <sz val="9"/>
        <rFont val="宋体"/>
        <charset val="134"/>
      </rPr>
      <t>人工智能技术服务</t>
    </r>
  </si>
  <si>
    <r>
      <rPr>
        <sz val="10"/>
        <rFont val="宋体"/>
        <charset val="134"/>
      </rPr>
      <t>建筑</t>
    </r>
    <r>
      <rPr>
        <sz val="10"/>
        <rFont val="Times New Roman"/>
        <charset val="134"/>
      </rPr>
      <t xml:space="preserve">
230
</t>
    </r>
    <r>
      <rPr>
        <sz val="8"/>
        <rFont val="Times New Roman"/>
        <charset val="134"/>
      </rPr>
      <t>0.53</t>
    </r>
  </si>
  <si>
    <r>
      <rPr>
        <sz val="9"/>
        <rFont val="宋体"/>
        <charset val="134"/>
      </rPr>
      <t>建筑工程技术</t>
    </r>
  </si>
  <si>
    <r>
      <rPr>
        <sz val="9"/>
        <rFont val="宋体"/>
        <charset val="134"/>
      </rPr>
      <t>道路桥梁工程技术</t>
    </r>
  </si>
  <si>
    <r>
      <rPr>
        <sz val="9"/>
        <rFont val="宋体"/>
        <charset val="134"/>
      </rPr>
      <t>工程造价</t>
    </r>
  </si>
  <si>
    <r>
      <rPr>
        <sz val="9"/>
        <rFont val="宋体"/>
        <charset val="134"/>
      </rPr>
      <t>工程测量技术</t>
    </r>
  </si>
  <si>
    <r>
      <rPr>
        <sz val="9"/>
        <rFont val="宋体"/>
        <charset val="134"/>
      </rPr>
      <t>建筑设计</t>
    </r>
  </si>
  <si>
    <r>
      <rPr>
        <sz val="9"/>
        <rFont val="宋体"/>
        <charset val="134"/>
      </rPr>
      <t>消防工程技术</t>
    </r>
  </si>
  <si>
    <r>
      <rPr>
        <sz val="10"/>
        <rFont val="宋体"/>
        <charset val="134"/>
      </rPr>
      <t>医学院</t>
    </r>
    <r>
      <rPr>
        <sz val="10"/>
        <rFont val="Times New Roman"/>
        <charset val="134"/>
      </rPr>
      <t xml:space="preserve">
220
</t>
    </r>
    <r>
      <rPr>
        <sz val="8"/>
        <rFont val="Times New Roman"/>
        <charset val="134"/>
      </rPr>
      <t>1.45</t>
    </r>
  </si>
  <si>
    <r>
      <rPr>
        <sz val="9"/>
        <rFont val="宋体"/>
        <charset val="134"/>
      </rPr>
      <t>药品生产技术</t>
    </r>
  </si>
  <si>
    <r>
      <rPr>
        <sz val="9"/>
        <rFont val="宋体"/>
        <charset val="134"/>
      </rPr>
      <t>生物制药技术</t>
    </r>
  </si>
  <si>
    <r>
      <rPr>
        <sz val="9"/>
        <rFont val="宋体"/>
        <charset val="134"/>
      </rPr>
      <t>食品营养与检测</t>
    </r>
  </si>
  <si>
    <r>
      <rPr>
        <sz val="9"/>
        <rFont val="宋体"/>
        <charset val="134"/>
      </rPr>
      <t>护理</t>
    </r>
  </si>
  <si>
    <r>
      <rPr>
        <sz val="9"/>
        <rFont val="宋体"/>
        <charset val="134"/>
      </rPr>
      <t>老年服务与管理</t>
    </r>
  </si>
  <si>
    <r>
      <rPr>
        <sz val="10"/>
        <rFont val="宋体"/>
        <charset val="134"/>
      </rPr>
      <t>艺术</t>
    </r>
    <r>
      <rPr>
        <sz val="10"/>
        <rFont val="Times New Roman"/>
        <charset val="134"/>
      </rPr>
      <t xml:space="preserve">
400
</t>
    </r>
    <r>
      <rPr>
        <sz val="8"/>
        <rFont val="Times New Roman"/>
        <charset val="134"/>
      </rPr>
      <t>0.89</t>
    </r>
  </si>
  <si>
    <r>
      <rPr>
        <sz val="9"/>
        <rFont val="宋体"/>
        <charset val="134"/>
      </rPr>
      <t>家具艺术设计</t>
    </r>
  </si>
  <si>
    <r>
      <rPr>
        <sz val="11"/>
        <color theme="1"/>
        <rFont val="宋体"/>
        <charset val="134"/>
      </rPr>
      <t>省外不招生</t>
    </r>
  </si>
  <si>
    <r>
      <rPr>
        <sz val="9"/>
        <rFont val="宋体"/>
        <charset val="134"/>
      </rPr>
      <t>视觉传播设计与制作</t>
    </r>
  </si>
  <si>
    <r>
      <rPr>
        <sz val="9"/>
        <rFont val="宋体"/>
        <charset val="134"/>
      </rPr>
      <t>广告设计与制作</t>
    </r>
  </si>
  <si>
    <r>
      <rPr>
        <sz val="9"/>
        <rFont val="宋体"/>
        <charset val="134"/>
      </rPr>
      <t>数字媒体艺术设计</t>
    </r>
  </si>
  <si>
    <r>
      <rPr>
        <sz val="9"/>
        <rFont val="宋体"/>
        <charset val="134"/>
      </rPr>
      <t>影视多媒体技术</t>
    </r>
  </si>
  <si>
    <r>
      <rPr>
        <sz val="9"/>
        <rFont val="宋体"/>
        <charset val="134"/>
      </rPr>
      <t>环境艺术设计</t>
    </r>
  </si>
  <si>
    <r>
      <rPr>
        <sz val="9"/>
        <rFont val="宋体"/>
        <charset val="134"/>
      </rPr>
      <t>服装与服饰设计</t>
    </r>
  </si>
  <si>
    <r>
      <rPr>
        <sz val="9"/>
        <rFont val="宋体"/>
        <charset val="134"/>
      </rPr>
      <t>人物形象设计</t>
    </r>
  </si>
  <si>
    <r>
      <rPr>
        <sz val="8"/>
        <color theme="1"/>
        <rFont val="宋体"/>
        <charset val="134"/>
      </rPr>
      <t>备注：艺术学院</t>
    </r>
    <r>
      <rPr>
        <sz val="8"/>
        <color theme="1"/>
        <rFont val="Times New Roman"/>
        <charset val="134"/>
      </rPr>
      <t>8</t>
    </r>
    <r>
      <rPr>
        <sz val="8"/>
        <color theme="1"/>
        <rFont val="宋体"/>
        <charset val="134"/>
      </rPr>
      <t>个专业省外不招生；</t>
    </r>
    <r>
      <rPr>
        <sz val="8"/>
        <color theme="1"/>
        <rFont val="Times New Roman"/>
        <charset val="134"/>
      </rPr>
      <t>22</t>
    </r>
    <r>
      <rPr>
        <sz val="8"/>
        <color theme="1"/>
        <rFont val="宋体"/>
        <charset val="134"/>
      </rPr>
      <t>个外省招生，山东省</t>
    </r>
    <r>
      <rPr>
        <sz val="8"/>
        <color theme="1"/>
        <rFont val="Times New Roman"/>
        <charset val="134"/>
      </rPr>
      <t>2018</t>
    </r>
    <r>
      <rPr>
        <sz val="8"/>
        <color theme="1"/>
        <rFont val="宋体"/>
        <charset val="134"/>
      </rPr>
      <t>年备案</t>
    </r>
    <r>
      <rPr>
        <sz val="8"/>
        <color theme="1"/>
        <rFont val="Times New Roman"/>
        <charset val="134"/>
      </rPr>
      <t>10</t>
    </r>
    <r>
      <rPr>
        <sz val="8"/>
        <color theme="1"/>
        <rFont val="宋体"/>
        <charset val="134"/>
      </rPr>
      <t>个专业进行试点招生，且不分文理；省内术科</t>
    </r>
    <r>
      <rPr>
        <sz val="8"/>
        <color theme="1"/>
        <rFont val="Times New Roman"/>
        <charset val="134"/>
      </rPr>
      <t>10</t>
    </r>
    <r>
      <rPr>
        <sz val="8"/>
        <color theme="1"/>
        <rFont val="宋体"/>
        <charset val="134"/>
      </rPr>
      <t>个专业招生，艺术</t>
    </r>
    <r>
      <rPr>
        <sz val="8"/>
        <color theme="1"/>
        <rFont val="Times New Roman"/>
        <charset val="134"/>
      </rPr>
      <t>8</t>
    </r>
    <r>
      <rPr>
        <sz val="8"/>
        <color theme="1"/>
        <rFont val="宋体"/>
        <charset val="134"/>
      </rPr>
      <t>个、动漫、建筑设计。</t>
    </r>
  </si>
  <si>
    <t>2020年哈职院招生计划数分配公式表（6.5讨论稿）</t>
  </si>
  <si>
    <t>序
号</t>
  </si>
  <si>
    <t>学院</t>
  </si>
  <si>
    <t>19年省内参考</t>
  </si>
  <si>
    <t>20年省内计划数分配</t>
  </si>
  <si>
    <t>20单招已录取 数</t>
  </si>
  <si>
    <t>19省外参考</t>
  </si>
  <si>
    <t>20省外招生</t>
  </si>
  <si>
    <t>20年计划数总计</t>
  </si>
  <si>
    <t>20年单招+省内+省外*0.43总数</t>
  </si>
  <si>
    <t>19年录取数</t>
  </si>
  <si>
    <t>19年录
取合计</t>
  </si>
  <si>
    <t>19年与总录取数比</t>
  </si>
  <si>
    <t>20年省内计划总数</t>
  </si>
  <si>
    <t>20年各学院预计划分配数（总计划数*录取比）</t>
  </si>
  <si>
    <t>中特高建设学校分配计划数</t>
  </si>
  <si>
    <t>20年省内计划数合计</t>
  </si>
  <si>
    <t>19年录取</t>
  </si>
  <si>
    <t>19总录取数</t>
  </si>
  <si>
    <t>20省外分配（总计划数*录取比）</t>
  </si>
  <si>
    <t>省外按0.43录取比核算</t>
  </si>
  <si>
    <t>机电</t>
  </si>
  <si>
    <t>现服</t>
  </si>
  <si>
    <t>会计</t>
  </si>
  <si>
    <t>无</t>
  </si>
  <si>
    <t>汽车</t>
  </si>
  <si>
    <t>电信</t>
  </si>
  <si>
    <t>动漫术科</t>
  </si>
  <si>
    <t>建工</t>
  </si>
  <si>
    <t>医学</t>
  </si>
  <si>
    <t>艺术</t>
  </si>
  <si>
    <t>无省外招生</t>
  </si>
  <si>
    <t>艺术术科</t>
  </si>
  <si>
    <t>总计</t>
  </si>
  <si>
    <t>2020年哈尔滨职业技术院招生专业计划数分配表（6.15最终）</t>
  </si>
  <si>
    <t>序号</t>
  </si>
  <si>
    <t>专业</t>
  </si>
  <si>
    <t>二级学院合计</t>
  </si>
  <si>
    <t>计划总计</t>
  </si>
  <si>
    <t>省内合计</t>
  </si>
  <si>
    <t>省内</t>
  </si>
  <si>
    <t>省外总计</t>
  </si>
  <si>
    <t>内蒙</t>
  </si>
  <si>
    <t xml:space="preserve">广东 </t>
  </si>
  <si>
    <t>四川</t>
  </si>
  <si>
    <t>安徽</t>
  </si>
  <si>
    <t>陕西</t>
  </si>
  <si>
    <t>山东
1</t>
  </si>
  <si>
    <t>河南</t>
  </si>
  <si>
    <t>广西</t>
  </si>
  <si>
    <t>辽宁</t>
  </si>
  <si>
    <t>河北</t>
  </si>
  <si>
    <t>重庆</t>
  </si>
  <si>
    <t>西藏</t>
  </si>
  <si>
    <t>贵州</t>
  </si>
  <si>
    <t>云南</t>
  </si>
  <si>
    <t>江西</t>
  </si>
  <si>
    <t>湖北</t>
  </si>
  <si>
    <t>甘肃</t>
  </si>
  <si>
    <t>山西</t>
  </si>
  <si>
    <t>青海</t>
  </si>
  <si>
    <t>宁夏</t>
  </si>
  <si>
    <t>吉林</t>
  </si>
  <si>
    <t>新疆</t>
  </si>
  <si>
    <t>普通类</t>
  </si>
  <si>
    <t>文</t>
  </si>
  <si>
    <t>理</t>
  </si>
  <si>
    <t>单招</t>
  </si>
  <si>
    <t>计划数总计：</t>
  </si>
  <si>
    <t xml:space="preserve">机电
</t>
  </si>
  <si>
    <t>数控技术</t>
  </si>
  <si>
    <t>焊接技术与自动化</t>
  </si>
  <si>
    <t>机械制造与自动化</t>
  </si>
  <si>
    <t>飞机机电设备维修</t>
  </si>
  <si>
    <t>电气自动化技术</t>
  </si>
  <si>
    <t>机电一体化技术</t>
  </si>
  <si>
    <t>风力发电工程技术</t>
  </si>
  <si>
    <t>城市轨道交通机电技术</t>
  </si>
  <si>
    <t>工业机器人技术</t>
  </si>
  <si>
    <t xml:space="preserve">现服
</t>
  </si>
  <si>
    <t>电子商务</t>
  </si>
  <si>
    <t>连锁经营管理</t>
  </si>
  <si>
    <t>市场营销</t>
  </si>
  <si>
    <t>旅游管理</t>
  </si>
  <si>
    <t>城市轨道交通运营管理</t>
  </si>
  <si>
    <t>空中乘务</t>
  </si>
  <si>
    <t>酒店管理</t>
  </si>
  <si>
    <t>国际邮轮乘务管理</t>
  </si>
  <si>
    <t>物流管理</t>
  </si>
  <si>
    <t>跨境电子商务</t>
  </si>
  <si>
    <t xml:space="preserve">会计
</t>
  </si>
  <si>
    <t>财务管理</t>
  </si>
  <si>
    <t>审计</t>
  </si>
  <si>
    <t xml:space="preserve">汽车
</t>
  </si>
  <si>
    <t>汽车营销与服务</t>
  </si>
  <si>
    <t>汽车检测与维修技术</t>
  </si>
  <si>
    <t>新能源汽车技术</t>
  </si>
  <si>
    <t>汽车电子技术</t>
  </si>
  <si>
    <t xml:space="preserve">电信
</t>
  </si>
  <si>
    <t>动漫制作技术</t>
  </si>
  <si>
    <t>软件技术</t>
  </si>
  <si>
    <t>电子信息工程技术</t>
  </si>
  <si>
    <t>移动通信技术</t>
  </si>
  <si>
    <t>云计算技术与应用</t>
  </si>
  <si>
    <t>计算机网络技术</t>
  </si>
  <si>
    <t>大数据技术与应用</t>
  </si>
  <si>
    <t>人工智能技术服务</t>
  </si>
  <si>
    <t xml:space="preserve">建筑
</t>
  </si>
  <si>
    <t>建筑工程技术</t>
  </si>
  <si>
    <t>道路桥梁工程技术</t>
  </si>
  <si>
    <t>工程造价</t>
  </si>
  <si>
    <t>工程测量技术</t>
  </si>
  <si>
    <t>建筑设计</t>
  </si>
  <si>
    <t>消防工程技术</t>
  </si>
  <si>
    <t xml:space="preserve">医学院
</t>
  </si>
  <si>
    <t>药品生产技术</t>
  </si>
  <si>
    <t>生物制药技术</t>
  </si>
  <si>
    <t>食品营养与检测</t>
  </si>
  <si>
    <t>护理</t>
  </si>
  <si>
    <t>老年服务与管理</t>
  </si>
  <si>
    <t xml:space="preserve">艺术
</t>
  </si>
  <si>
    <t>家具艺术设计</t>
  </si>
  <si>
    <t>视觉传播设计与制作</t>
  </si>
  <si>
    <t>广告设计与制作</t>
  </si>
  <si>
    <t>数字媒体艺术设计</t>
  </si>
  <si>
    <t>影视多媒体技术</t>
  </si>
  <si>
    <t>环境艺术设计</t>
  </si>
  <si>
    <t>服装与服饰设计</t>
  </si>
  <si>
    <t>人物形象设计</t>
  </si>
  <si>
    <t>合计</t>
  </si>
  <si>
    <t>备注：艺术学院8个专业省外不招生；22个外省招生，山东省2018年备案10个专业进行试点招生，且不分文理；省内术科10个专业招生，艺术8个、动漫、建筑设计。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</si>
</sst>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6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0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i/>
      <sz val="9"/>
      <color rgb="FFFF0000"/>
      <name val="Times New Roman"/>
      <charset val="134"/>
    </font>
    <font>
      <i/>
      <sz val="11"/>
      <color theme="1"/>
      <name val="Times New Roman"/>
      <charset val="134"/>
    </font>
    <font>
      <sz val="7"/>
      <name val="Times New Roman"/>
      <charset val="134"/>
    </font>
    <font>
      <sz val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8"/>
      <color theme="1"/>
      <name val="Times New Roman"/>
      <charset val="134"/>
    </font>
    <font>
      <sz val="11"/>
      <color rgb="FFFF0000"/>
      <name val="Times New Roman"/>
      <charset val="134"/>
    </font>
    <font>
      <b/>
      <sz val="10"/>
      <color theme="1"/>
      <name val="Times New Roman"/>
      <charset val="134"/>
    </font>
    <font>
      <b/>
      <sz val="6"/>
      <color theme="1"/>
      <name val="Times New Roman"/>
      <charset val="134"/>
    </font>
    <font>
      <sz val="11"/>
      <color rgb="FF00B050"/>
      <name val="Times New Roman"/>
      <charset val="134"/>
    </font>
    <font>
      <b/>
      <i/>
      <sz val="8"/>
      <color rgb="FFFF0000"/>
      <name val="Times New Roman"/>
      <charset val="134"/>
    </font>
    <font>
      <b/>
      <i/>
      <sz val="11"/>
      <color theme="1"/>
      <name val="Times New Roman"/>
      <charset val="134"/>
    </font>
    <font>
      <b/>
      <i/>
      <sz val="10"/>
      <color rgb="FFFF0000"/>
      <name val="Times New Roman"/>
      <charset val="134"/>
    </font>
    <font>
      <b/>
      <i/>
      <sz val="10"/>
      <name val="Times New Roman"/>
      <charset val="134"/>
    </font>
    <font>
      <sz val="10"/>
      <color rgb="FFFF0000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00B050"/>
      <name val="宋体"/>
      <charset val="134"/>
    </font>
    <font>
      <b/>
      <i/>
      <sz val="8"/>
      <color rgb="FFFF0000"/>
      <name val="宋体"/>
      <charset val="134"/>
    </font>
    <font>
      <b/>
      <sz val="10"/>
      <color theme="1"/>
      <name val="宋体"/>
      <charset val="134"/>
    </font>
    <font>
      <b/>
      <sz val="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i/>
      <sz val="9"/>
      <color rgb="FFFF0000"/>
      <name val="宋体"/>
      <charset val="134"/>
    </font>
    <font>
      <sz val="7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7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2" borderId="50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52" applyNumberFormat="0" applyFill="0" applyAlignment="0" applyProtection="0">
      <alignment vertical="center"/>
    </xf>
    <xf numFmtId="0" fontId="48" fillId="0" borderId="52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54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0" fillId="28" borderId="55" applyNumberFormat="0" applyAlignment="0" applyProtection="0">
      <alignment vertical="center"/>
    </xf>
    <xf numFmtId="0" fontId="51" fillId="28" borderId="49" applyNumberFormat="0" applyAlignment="0" applyProtection="0">
      <alignment vertical="center"/>
    </xf>
    <xf numFmtId="0" fontId="52" fillId="29" borderId="56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5" fillId="0" borderId="51" applyNumberFormat="0" applyFill="0" applyAlignment="0" applyProtection="0">
      <alignment vertical="center"/>
    </xf>
    <xf numFmtId="0" fontId="47" fillId="0" borderId="53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shrinkToFit="1"/>
    </xf>
    <xf numFmtId="0" fontId="19" fillId="3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shrinkToFi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26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3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" fontId="17" fillId="0" borderId="20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" fontId="17" fillId="0" borderId="23" xfId="0" applyNumberFormat="1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1" fontId="14" fillId="0" borderId="44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1" fontId="22" fillId="0" borderId="14" xfId="0" applyNumberFormat="1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1" fontId="22" fillId="0" borderId="17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" fontId="22" fillId="0" borderId="16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2" fillId="9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25" fillId="10" borderId="36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14" fillId="11" borderId="36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1" borderId="11" xfId="0" applyFont="1" applyFill="1" applyBorder="1" applyAlignment="1">
      <alignment horizontal="center" vertical="center"/>
    </xf>
    <xf numFmtId="0" fontId="25" fillId="11" borderId="15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61"/>
  <sheetViews>
    <sheetView topLeftCell="A2" workbookViewId="0">
      <selection activeCell="I53" sqref="I53"/>
    </sheetView>
  </sheetViews>
  <sheetFormatPr defaultColWidth="9" defaultRowHeight="13.5"/>
  <cols>
    <col min="1" max="1" width="3.75" customWidth="1"/>
    <col min="2" max="2" width="4.25" customWidth="1"/>
    <col min="3" max="3" width="16.875" customWidth="1"/>
    <col min="4" max="5" width="5.5" customWidth="1"/>
    <col min="6" max="9" width="3.875" customWidth="1"/>
    <col min="10" max="10" width="5.875" customWidth="1"/>
    <col min="11" max="11" width="7.625" customWidth="1"/>
    <col min="12" max="12" width="6.5" customWidth="1"/>
    <col min="13" max="23" width="3.5" style="60" customWidth="1"/>
    <col min="24" max="25" width="4.5" style="60" customWidth="1"/>
    <col min="26" max="35" width="3.5" style="60" customWidth="1"/>
    <col min="36" max="36" width="4.5" style="60" customWidth="1"/>
    <col min="37" max="51" width="3.5" style="60" customWidth="1"/>
    <col min="52" max="52" width="4.5" style="60" customWidth="1"/>
    <col min="53" max="53" width="0.125" style="60" customWidth="1"/>
    <col min="54" max="55" width="3.5" style="60" customWidth="1"/>
    <col min="56" max="56" width="9" customWidth="1"/>
  </cols>
  <sheetData>
    <row r="1" ht="25.9" customHeight="1" spans="1:5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ht="18" customHeight="1" spans="1:55">
      <c r="A2" s="62" t="s">
        <v>1</v>
      </c>
      <c r="B2" s="62" t="s">
        <v>2</v>
      </c>
      <c r="C2" s="63" t="s">
        <v>3</v>
      </c>
      <c r="D2" s="64" t="s">
        <v>4</v>
      </c>
      <c r="E2" s="65"/>
      <c r="F2" s="66" t="s">
        <v>5</v>
      </c>
      <c r="G2" s="67"/>
      <c r="H2" s="67"/>
      <c r="I2" s="164"/>
      <c r="J2" s="165"/>
      <c r="K2" s="66" t="s">
        <v>6</v>
      </c>
      <c r="L2" s="165"/>
      <c r="M2" s="166" t="s">
        <v>7</v>
      </c>
      <c r="N2" s="167"/>
      <c r="O2" s="92" t="s">
        <v>8</v>
      </c>
      <c r="P2" s="92"/>
      <c r="Q2" s="255" t="s">
        <v>9</v>
      </c>
      <c r="R2" s="255"/>
      <c r="S2" s="256" t="s">
        <v>10</v>
      </c>
      <c r="T2" s="256"/>
      <c r="U2" s="257" t="s">
        <v>11</v>
      </c>
      <c r="V2" s="257"/>
      <c r="W2" s="258" t="s">
        <v>12</v>
      </c>
      <c r="X2" s="92" t="s">
        <v>13</v>
      </c>
      <c r="Y2" s="92"/>
      <c r="Z2" s="256" t="s">
        <v>14</v>
      </c>
      <c r="AA2" s="256"/>
      <c r="AB2" s="293" t="s">
        <v>15</v>
      </c>
      <c r="AC2" s="293"/>
      <c r="AD2" s="294" t="s">
        <v>16</v>
      </c>
      <c r="AE2" s="294"/>
      <c r="AF2" s="92" t="s">
        <v>17</v>
      </c>
      <c r="AG2" s="92"/>
      <c r="AH2" s="294" t="s">
        <v>18</v>
      </c>
      <c r="AI2" s="294"/>
      <c r="AJ2" s="92" t="s">
        <v>19</v>
      </c>
      <c r="AK2" s="92"/>
      <c r="AL2" s="308" t="s">
        <v>20</v>
      </c>
      <c r="AM2" s="308"/>
      <c r="AN2" s="309" t="s">
        <v>21</v>
      </c>
      <c r="AO2" s="309"/>
      <c r="AP2" s="92" t="s">
        <v>22</v>
      </c>
      <c r="AQ2" s="92"/>
      <c r="AR2" s="255" t="s">
        <v>23</v>
      </c>
      <c r="AS2" s="255"/>
      <c r="AT2" s="92" t="s">
        <v>24</v>
      </c>
      <c r="AU2" s="92"/>
      <c r="AV2" s="256" t="s">
        <v>25</v>
      </c>
      <c r="AW2" s="256"/>
      <c r="AX2" s="256" t="s">
        <v>26</v>
      </c>
      <c r="AY2" s="256"/>
      <c r="AZ2" s="293" t="s">
        <v>27</v>
      </c>
      <c r="BA2" s="293"/>
      <c r="BB2" s="319" t="s">
        <v>28</v>
      </c>
      <c r="BC2" s="319"/>
    </row>
    <row r="3" ht="18" customHeight="1" spans="1:55">
      <c r="A3" s="68"/>
      <c r="B3" s="68"/>
      <c r="C3" s="69"/>
      <c r="D3" s="70"/>
      <c r="E3" s="71"/>
      <c r="F3" s="66"/>
      <c r="G3" s="67"/>
      <c r="H3" s="67"/>
      <c r="I3" s="164"/>
      <c r="J3" s="165"/>
      <c r="K3" s="66"/>
      <c r="L3" s="165"/>
      <c r="M3" s="168" t="s">
        <v>29</v>
      </c>
      <c r="N3" s="169" t="s">
        <v>30</v>
      </c>
      <c r="O3" s="92" t="s">
        <v>29</v>
      </c>
      <c r="P3" s="117" t="s">
        <v>30</v>
      </c>
      <c r="Q3" s="169" t="s">
        <v>29</v>
      </c>
      <c r="R3" s="169" t="s">
        <v>30</v>
      </c>
      <c r="S3" s="92" t="s">
        <v>29</v>
      </c>
      <c r="T3" s="117" t="s">
        <v>30</v>
      </c>
      <c r="U3" s="259" t="s">
        <v>29</v>
      </c>
      <c r="V3" s="259" t="s">
        <v>30</v>
      </c>
      <c r="W3" s="260"/>
      <c r="X3" s="92" t="s">
        <v>29</v>
      </c>
      <c r="Y3" s="117" t="s">
        <v>30</v>
      </c>
      <c r="Z3" s="92" t="s">
        <v>29</v>
      </c>
      <c r="AA3" s="117" t="s">
        <v>30</v>
      </c>
      <c r="AB3" s="295" t="s">
        <v>29</v>
      </c>
      <c r="AC3" s="295" t="s">
        <v>30</v>
      </c>
      <c r="AD3" s="92" t="s">
        <v>29</v>
      </c>
      <c r="AE3" s="117" t="s">
        <v>30</v>
      </c>
      <c r="AF3" s="92" t="s">
        <v>29</v>
      </c>
      <c r="AG3" s="117" t="s">
        <v>30</v>
      </c>
      <c r="AH3" s="92" t="s">
        <v>29</v>
      </c>
      <c r="AI3" s="117" t="s">
        <v>30</v>
      </c>
      <c r="AJ3" s="92" t="s">
        <v>29</v>
      </c>
      <c r="AK3" s="117" t="s">
        <v>30</v>
      </c>
      <c r="AL3" s="308" t="s">
        <v>29</v>
      </c>
      <c r="AM3" s="308" t="s">
        <v>30</v>
      </c>
      <c r="AN3" s="295" t="s">
        <v>29</v>
      </c>
      <c r="AO3" s="295" t="s">
        <v>30</v>
      </c>
      <c r="AP3" s="92" t="s">
        <v>29</v>
      </c>
      <c r="AQ3" s="117" t="s">
        <v>30</v>
      </c>
      <c r="AR3" s="169" t="s">
        <v>29</v>
      </c>
      <c r="AS3" s="169" t="s">
        <v>30</v>
      </c>
      <c r="AT3" s="92" t="s">
        <v>29</v>
      </c>
      <c r="AU3" s="117" t="s">
        <v>30</v>
      </c>
      <c r="AV3" s="92" t="s">
        <v>29</v>
      </c>
      <c r="AW3" s="117" t="s">
        <v>30</v>
      </c>
      <c r="AX3" s="92" t="s">
        <v>29</v>
      </c>
      <c r="AY3" s="117" t="s">
        <v>30</v>
      </c>
      <c r="AZ3" s="295" t="s">
        <v>29</v>
      </c>
      <c r="BA3" s="295" t="s">
        <v>30</v>
      </c>
      <c r="BB3" s="308" t="s">
        <v>29</v>
      </c>
      <c r="BC3" s="308" t="s">
        <v>30</v>
      </c>
    </row>
    <row r="4" ht="13.9" customHeight="1" spans="1:55">
      <c r="A4" s="68"/>
      <c r="B4" s="68"/>
      <c r="C4" s="69"/>
      <c r="D4" s="70"/>
      <c r="E4" s="71"/>
      <c r="F4" s="72" t="s">
        <v>31</v>
      </c>
      <c r="G4" s="62" t="s">
        <v>32</v>
      </c>
      <c r="H4" s="73" t="s">
        <v>33</v>
      </c>
      <c r="I4" s="170"/>
      <c r="J4" s="171" t="s">
        <v>34</v>
      </c>
      <c r="K4" s="172" t="s">
        <v>35</v>
      </c>
      <c r="L4" s="173" t="s">
        <v>36</v>
      </c>
      <c r="M4" s="174">
        <v>55</v>
      </c>
      <c r="N4" s="175"/>
      <c r="O4" s="176">
        <v>20</v>
      </c>
      <c r="P4" s="177"/>
      <c r="Q4" s="261">
        <v>55</v>
      </c>
      <c r="R4" s="262"/>
      <c r="S4" s="263">
        <v>78</v>
      </c>
      <c r="T4" s="264"/>
      <c r="U4" s="265">
        <v>10</v>
      </c>
      <c r="V4" s="266"/>
      <c r="W4" s="267">
        <v>50</v>
      </c>
      <c r="X4" s="176">
        <v>200</v>
      </c>
      <c r="Y4" s="177"/>
      <c r="Z4" s="263">
        <v>55</v>
      </c>
      <c r="AA4" s="264"/>
      <c r="AB4" s="296">
        <v>60</v>
      </c>
      <c r="AC4" s="297"/>
      <c r="AD4" s="298">
        <v>100</v>
      </c>
      <c r="AE4" s="299"/>
      <c r="AF4" s="176">
        <v>16</v>
      </c>
      <c r="AG4" s="177"/>
      <c r="AH4" s="298">
        <v>53</v>
      </c>
      <c r="AI4" s="299"/>
      <c r="AJ4" s="176">
        <v>100</v>
      </c>
      <c r="AK4" s="177"/>
      <c r="AL4" s="310">
        <v>30</v>
      </c>
      <c r="AM4" s="311"/>
      <c r="AN4" s="312">
        <v>60</v>
      </c>
      <c r="AO4" s="317"/>
      <c r="AP4" s="176">
        <v>20</v>
      </c>
      <c r="AQ4" s="177"/>
      <c r="AR4" s="261">
        <v>80</v>
      </c>
      <c r="AS4" s="262"/>
      <c r="AT4" s="176">
        <v>100</v>
      </c>
      <c r="AU4" s="177"/>
      <c r="AV4" s="263">
        <v>50</v>
      </c>
      <c r="AW4" s="264"/>
      <c r="AX4" s="263">
        <v>20</v>
      </c>
      <c r="AY4" s="264"/>
      <c r="AZ4" s="296">
        <v>150</v>
      </c>
      <c r="BA4" s="297"/>
      <c r="BB4" s="320">
        <v>10</v>
      </c>
      <c r="BC4" s="321"/>
    </row>
    <row r="5" ht="13.9" customHeight="1" spans="1:55">
      <c r="A5" s="68"/>
      <c r="B5" s="68"/>
      <c r="C5" s="69"/>
      <c r="D5" s="70"/>
      <c r="E5" s="71"/>
      <c r="F5" s="74"/>
      <c r="G5" s="68"/>
      <c r="H5" s="75" t="s">
        <v>37</v>
      </c>
      <c r="I5" s="178" t="s">
        <v>38</v>
      </c>
      <c r="J5" s="179"/>
      <c r="K5" s="180"/>
      <c r="L5" s="181"/>
      <c r="M5" s="182"/>
      <c r="N5" s="183"/>
      <c r="O5" s="184"/>
      <c r="P5" s="185"/>
      <c r="Q5" s="268"/>
      <c r="R5" s="269"/>
      <c r="S5" s="270"/>
      <c r="T5" s="271"/>
      <c r="U5" s="272"/>
      <c r="V5" s="273"/>
      <c r="W5" s="274"/>
      <c r="X5" s="184"/>
      <c r="Y5" s="185"/>
      <c r="Z5" s="270"/>
      <c r="AA5" s="271"/>
      <c r="AB5" s="300"/>
      <c r="AC5" s="301"/>
      <c r="AD5" s="302"/>
      <c r="AE5" s="303"/>
      <c r="AF5" s="184"/>
      <c r="AG5" s="185"/>
      <c r="AH5" s="302"/>
      <c r="AI5" s="303"/>
      <c r="AJ5" s="184"/>
      <c r="AK5" s="185"/>
      <c r="AL5" s="313"/>
      <c r="AM5" s="314"/>
      <c r="AN5" s="315"/>
      <c r="AO5" s="318"/>
      <c r="AP5" s="184"/>
      <c r="AQ5" s="185"/>
      <c r="AR5" s="268"/>
      <c r="AS5" s="269"/>
      <c r="AT5" s="184"/>
      <c r="AU5" s="185"/>
      <c r="AV5" s="270"/>
      <c r="AW5" s="271"/>
      <c r="AX5" s="270"/>
      <c r="AY5" s="271"/>
      <c r="AZ5" s="300"/>
      <c r="BA5" s="301"/>
      <c r="BB5" s="322"/>
      <c r="BC5" s="323"/>
    </row>
    <row r="6" ht="15" customHeight="1" spans="1:55">
      <c r="A6" s="62" t="s">
        <v>39</v>
      </c>
      <c r="B6" s="62"/>
      <c r="C6" s="62"/>
      <c r="D6" s="62">
        <v>2700</v>
      </c>
      <c r="E6" s="64">
        <v>2700</v>
      </c>
      <c r="F6" s="76">
        <f>SUM(F7:F59)</f>
        <v>376</v>
      </c>
      <c r="G6" s="77">
        <f>SUM(G7:G59)</f>
        <v>399</v>
      </c>
      <c r="H6" s="77">
        <f>SUM(H7:H59)</f>
        <v>61</v>
      </c>
      <c r="I6" s="77">
        <f>SUM(I7:I59)</f>
        <v>12</v>
      </c>
      <c r="J6" s="186">
        <v>848</v>
      </c>
      <c r="K6" s="187">
        <f>SUM(K7:K51)</f>
        <v>589.96</v>
      </c>
      <c r="L6" s="186">
        <f>SUM(M6:BC6)</f>
        <v>1372</v>
      </c>
      <c r="M6" s="188">
        <f t="shared" ref="M6:BC6" si="0">SUM(M7:M59)</f>
        <v>22</v>
      </c>
      <c r="N6" s="189">
        <f t="shared" si="0"/>
        <v>33</v>
      </c>
      <c r="O6" s="190">
        <f t="shared" si="0"/>
        <v>11</v>
      </c>
      <c r="P6" s="190">
        <f t="shared" si="0"/>
        <v>9</v>
      </c>
      <c r="Q6" s="189">
        <f t="shared" si="0"/>
        <v>17</v>
      </c>
      <c r="R6" s="189">
        <f t="shared" si="0"/>
        <v>38</v>
      </c>
      <c r="S6" s="190">
        <f t="shared" si="0"/>
        <v>35</v>
      </c>
      <c r="T6" s="190">
        <f t="shared" si="0"/>
        <v>43</v>
      </c>
      <c r="U6" s="275">
        <f t="shared" si="0"/>
        <v>6</v>
      </c>
      <c r="V6" s="275">
        <f t="shared" si="0"/>
        <v>4</v>
      </c>
      <c r="W6" s="267">
        <f t="shared" si="0"/>
        <v>50</v>
      </c>
      <c r="X6" s="190">
        <f t="shared" si="0"/>
        <v>85</v>
      </c>
      <c r="Y6" s="190">
        <f t="shared" si="0"/>
        <v>115</v>
      </c>
      <c r="Z6" s="190">
        <f t="shared" si="0"/>
        <v>26</v>
      </c>
      <c r="AA6" s="190">
        <f t="shared" si="0"/>
        <v>29</v>
      </c>
      <c r="AB6" s="304">
        <f t="shared" si="0"/>
        <v>30</v>
      </c>
      <c r="AC6" s="304">
        <f t="shared" si="0"/>
        <v>30</v>
      </c>
      <c r="AD6" s="190">
        <f t="shared" si="0"/>
        <v>46</v>
      </c>
      <c r="AE6" s="190">
        <f t="shared" si="0"/>
        <v>54</v>
      </c>
      <c r="AF6" s="190">
        <f t="shared" si="0"/>
        <v>8</v>
      </c>
      <c r="AG6" s="190">
        <f t="shared" si="0"/>
        <v>8</v>
      </c>
      <c r="AH6" s="190">
        <f t="shared" si="0"/>
        <v>26</v>
      </c>
      <c r="AI6" s="190">
        <f t="shared" si="0"/>
        <v>27</v>
      </c>
      <c r="AJ6" s="190">
        <f t="shared" si="0"/>
        <v>50</v>
      </c>
      <c r="AK6" s="190">
        <f t="shared" si="0"/>
        <v>50</v>
      </c>
      <c r="AL6" s="316">
        <f t="shared" si="0"/>
        <v>13</v>
      </c>
      <c r="AM6" s="316">
        <f t="shared" si="0"/>
        <v>17</v>
      </c>
      <c r="AN6" s="304">
        <f t="shared" si="0"/>
        <v>25</v>
      </c>
      <c r="AO6" s="304">
        <f t="shared" si="0"/>
        <v>35</v>
      </c>
      <c r="AP6" s="190">
        <f t="shared" si="0"/>
        <v>11</v>
      </c>
      <c r="AQ6" s="190">
        <f t="shared" si="0"/>
        <v>9</v>
      </c>
      <c r="AR6" s="189">
        <f t="shared" si="0"/>
        <v>26</v>
      </c>
      <c r="AS6" s="189">
        <f t="shared" si="0"/>
        <v>54</v>
      </c>
      <c r="AT6" s="190">
        <f t="shared" si="0"/>
        <v>51</v>
      </c>
      <c r="AU6" s="190">
        <f t="shared" si="0"/>
        <v>49</v>
      </c>
      <c r="AV6" s="190">
        <f t="shared" si="0"/>
        <v>20</v>
      </c>
      <c r="AW6" s="190">
        <f t="shared" si="0"/>
        <v>30</v>
      </c>
      <c r="AX6" s="190">
        <f t="shared" si="0"/>
        <v>9</v>
      </c>
      <c r="AY6" s="190">
        <f t="shared" si="0"/>
        <v>11</v>
      </c>
      <c r="AZ6" s="304">
        <f t="shared" si="0"/>
        <v>51</v>
      </c>
      <c r="BA6" s="304">
        <f t="shared" si="0"/>
        <v>99</v>
      </c>
      <c r="BB6" s="316">
        <f t="shared" si="0"/>
        <v>4</v>
      </c>
      <c r="BC6" s="316">
        <f t="shared" si="0"/>
        <v>6</v>
      </c>
    </row>
    <row r="7" ht="16.5" spans="1:55">
      <c r="A7" s="78">
        <v>1</v>
      </c>
      <c r="B7" s="79" t="s">
        <v>40</v>
      </c>
      <c r="C7" s="80" t="s">
        <v>41</v>
      </c>
      <c r="D7" s="81">
        <v>37</v>
      </c>
      <c r="E7" s="82">
        <v>262</v>
      </c>
      <c r="F7" s="83"/>
      <c r="G7" s="84">
        <v>5</v>
      </c>
      <c r="H7" s="81"/>
      <c r="I7" s="81"/>
      <c r="J7" s="191">
        <v>131</v>
      </c>
      <c r="K7" s="192">
        <f t="shared" ref="K7:K25" si="1">L7*0.43</f>
        <v>7.31</v>
      </c>
      <c r="L7" s="193">
        <f t="shared" ref="L7:L25" si="2">SUM(M7:BC7)</f>
        <v>17</v>
      </c>
      <c r="M7" s="194"/>
      <c r="N7" s="195"/>
      <c r="O7" s="195"/>
      <c r="P7" s="195"/>
      <c r="Q7" s="276"/>
      <c r="R7" s="195"/>
      <c r="S7" s="195"/>
      <c r="T7" s="195"/>
      <c r="U7" s="195"/>
      <c r="V7" s="195"/>
      <c r="W7" s="195"/>
      <c r="X7" s="195"/>
      <c r="Y7" s="195">
        <v>5</v>
      </c>
      <c r="Z7" s="195"/>
      <c r="AA7" s="195"/>
      <c r="AB7" s="195">
        <v>2</v>
      </c>
      <c r="AC7" s="195">
        <v>2</v>
      </c>
      <c r="AD7" s="195"/>
      <c r="AE7" s="195"/>
      <c r="AF7" s="195"/>
      <c r="AG7" s="195"/>
      <c r="AH7" s="195"/>
      <c r="AI7" s="195"/>
      <c r="AJ7" s="195">
        <v>2</v>
      </c>
      <c r="AK7" s="195">
        <v>2</v>
      </c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>
        <v>4</v>
      </c>
      <c r="BB7" s="195"/>
      <c r="BC7" s="195"/>
    </row>
    <row r="8" ht="15.75" spans="1:55">
      <c r="A8" s="85">
        <v>2</v>
      </c>
      <c r="B8" s="86"/>
      <c r="C8" s="87" t="s">
        <v>42</v>
      </c>
      <c r="D8" s="88">
        <v>14</v>
      </c>
      <c r="E8" s="89"/>
      <c r="F8" s="90">
        <v>7</v>
      </c>
      <c r="G8" s="91">
        <v>8</v>
      </c>
      <c r="H8" s="92"/>
      <c r="I8" s="92"/>
      <c r="J8" s="196"/>
      <c r="K8" s="197">
        <f t="shared" si="1"/>
        <v>13.76</v>
      </c>
      <c r="L8" s="198">
        <f t="shared" si="2"/>
        <v>32</v>
      </c>
      <c r="M8" s="199">
        <v>2</v>
      </c>
      <c r="N8" s="200">
        <v>2</v>
      </c>
      <c r="O8" s="200"/>
      <c r="P8" s="200"/>
      <c r="Q8" s="200"/>
      <c r="R8" s="200"/>
      <c r="S8" s="200"/>
      <c r="T8" s="200"/>
      <c r="U8" s="277"/>
      <c r="V8" s="200"/>
      <c r="W8" s="200"/>
      <c r="X8" s="201"/>
      <c r="Y8" s="200">
        <v>6</v>
      </c>
      <c r="Z8" s="200"/>
      <c r="AA8" s="200"/>
      <c r="AB8" s="200"/>
      <c r="AC8" s="200"/>
      <c r="AD8" s="200">
        <v>2</v>
      </c>
      <c r="AE8" s="200">
        <v>2</v>
      </c>
      <c r="AF8" s="200"/>
      <c r="AG8" s="200"/>
      <c r="AH8" s="200"/>
      <c r="AI8" s="200"/>
      <c r="AJ8" s="200">
        <v>2</v>
      </c>
      <c r="AK8" s="200">
        <v>2</v>
      </c>
      <c r="AL8" s="200"/>
      <c r="AM8" s="200"/>
      <c r="AN8" s="200"/>
      <c r="AO8" s="200"/>
      <c r="AP8" s="200"/>
      <c r="AQ8" s="200"/>
      <c r="AR8" s="200"/>
      <c r="AS8" s="200">
        <v>6</v>
      </c>
      <c r="AT8" s="200">
        <v>2</v>
      </c>
      <c r="AU8" s="200">
        <v>2</v>
      </c>
      <c r="AV8" s="200"/>
      <c r="AW8" s="200">
        <v>4</v>
      </c>
      <c r="AX8" s="200"/>
      <c r="AY8" s="200"/>
      <c r="AZ8" s="200"/>
      <c r="BA8" s="200"/>
      <c r="BB8" s="200"/>
      <c r="BC8" s="200"/>
    </row>
    <row r="9" ht="15.75" spans="1:55">
      <c r="A9" s="85">
        <v>3</v>
      </c>
      <c r="B9" s="86"/>
      <c r="C9" s="87" t="s">
        <v>43</v>
      </c>
      <c r="D9" s="92">
        <v>25</v>
      </c>
      <c r="E9" s="89"/>
      <c r="F9" s="90">
        <v>7</v>
      </c>
      <c r="G9" s="91">
        <v>8</v>
      </c>
      <c r="H9" s="92"/>
      <c r="I9" s="92"/>
      <c r="J9" s="196"/>
      <c r="K9" s="197">
        <f t="shared" si="1"/>
        <v>17.63</v>
      </c>
      <c r="L9" s="198">
        <f t="shared" si="2"/>
        <v>41</v>
      </c>
      <c r="M9" s="199"/>
      <c r="N9" s="200">
        <v>2</v>
      </c>
      <c r="O9" s="200"/>
      <c r="P9" s="200"/>
      <c r="Q9" s="200"/>
      <c r="R9" s="200">
        <v>6</v>
      </c>
      <c r="S9" s="200"/>
      <c r="T9" s="200">
        <v>5</v>
      </c>
      <c r="U9" s="200"/>
      <c r="V9" s="200"/>
      <c r="W9" s="200"/>
      <c r="X9" s="201"/>
      <c r="Y9" s="200"/>
      <c r="Z9" s="200"/>
      <c r="AA9" s="200"/>
      <c r="AB9" s="200">
        <v>2</v>
      </c>
      <c r="AC9" s="200"/>
      <c r="AD9" s="200">
        <v>2</v>
      </c>
      <c r="AE9" s="200">
        <v>2</v>
      </c>
      <c r="AF9" s="200"/>
      <c r="AG9" s="200"/>
      <c r="AH9" s="200"/>
      <c r="AI9" s="200"/>
      <c r="AJ9" s="200"/>
      <c r="AK9" s="200"/>
      <c r="AL9" s="200"/>
      <c r="AM9" s="200"/>
      <c r="AN9" s="200">
        <v>4</v>
      </c>
      <c r="AO9" s="200">
        <v>8</v>
      </c>
      <c r="AP9" s="200"/>
      <c r="AQ9" s="200"/>
      <c r="AR9" s="200"/>
      <c r="AS9" s="200"/>
      <c r="AT9" s="200"/>
      <c r="AU9" s="200"/>
      <c r="AV9" s="200"/>
      <c r="AW9" s="200">
        <v>4</v>
      </c>
      <c r="AX9" s="200"/>
      <c r="AY9" s="200"/>
      <c r="AZ9" s="200"/>
      <c r="BA9" s="200">
        <v>6</v>
      </c>
      <c r="BB9" s="200"/>
      <c r="BC9" s="200"/>
    </row>
    <row r="10" ht="15.75" spans="1:55">
      <c r="A10" s="85">
        <v>4</v>
      </c>
      <c r="B10" s="86"/>
      <c r="C10" s="93" t="s">
        <v>44</v>
      </c>
      <c r="D10" s="88">
        <v>13</v>
      </c>
      <c r="E10" s="89"/>
      <c r="F10" s="90">
        <v>2</v>
      </c>
      <c r="G10" s="91">
        <v>5</v>
      </c>
      <c r="H10" s="92"/>
      <c r="I10" s="92"/>
      <c r="J10" s="196"/>
      <c r="K10" s="197">
        <f t="shared" si="1"/>
        <v>7.31</v>
      </c>
      <c r="L10" s="198">
        <f t="shared" si="2"/>
        <v>17</v>
      </c>
      <c r="M10" s="199"/>
      <c r="N10" s="200">
        <v>2</v>
      </c>
      <c r="O10" s="200"/>
      <c r="P10" s="201"/>
      <c r="Q10" s="200"/>
      <c r="R10" s="200"/>
      <c r="S10" s="200"/>
      <c r="T10" s="200"/>
      <c r="U10" s="200"/>
      <c r="V10" s="200"/>
      <c r="X10" s="200"/>
      <c r="Y10" s="200"/>
      <c r="Z10" s="200"/>
      <c r="AA10" s="200"/>
      <c r="AB10" s="200">
        <v>2</v>
      </c>
      <c r="AC10" s="200">
        <v>2</v>
      </c>
      <c r="AD10" s="200">
        <v>3</v>
      </c>
      <c r="AE10" s="200">
        <v>2</v>
      </c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>
        <v>6</v>
      </c>
      <c r="BB10" s="200"/>
      <c r="BC10" s="200"/>
    </row>
    <row r="11" ht="15.75" spans="1:55">
      <c r="A11" s="85">
        <v>5</v>
      </c>
      <c r="B11" s="86"/>
      <c r="C11" s="87" t="s">
        <v>45</v>
      </c>
      <c r="D11" s="92">
        <v>40</v>
      </c>
      <c r="E11" s="89"/>
      <c r="F11" s="90">
        <v>7</v>
      </c>
      <c r="G11" s="91">
        <v>8</v>
      </c>
      <c r="H11" s="92"/>
      <c r="I11" s="92"/>
      <c r="J11" s="196"/>
      <c r="K11" s="197">
        <f t="shared" si="1"/>
        <v>17.63</v>
      </c>
      <c r="L11" s="198">
        <f t="shared" si="2"/>
        <v>41</v>
      </c>
      <c r="M11" s="199"/>
      <c r="N11" s="200"/>
      <c r="O11" s="200"/>
      <c r="P11" s="200"/>
      <c r="Q11" s="200"/>
      <c r="R11" s="200"/>
      <c r="S11" s="200"/>
      <c r="T11" s="200"/>
      <c r="U11" s="200"/>
      <c r="V11" s="200"/>
      <c r="W11" s="278">
        <v>5</v>
      </c>
      <c r="X11" s="200"/>
      <c r="Y11" s="200">
        <v>4</v>
      </c>
      <c r="Z11" s="200"/>
      <c r="AA11" s="200"/>
      <c r="AB11" s="200"/>
      <c r="AC11" s="200"/>
      <c r="AD11" s="200">
        <v>2</v>
      </c>
      <c r="AE11" s="200">
        <v>2</v>
      </c>
      <c r="AF11" s="200"/>
      <c r="AG11" s="200"/>
      <c r="AH11" s="200"/>
      <c r="AI11" s="200"/>
      <c r="AJ11" s="200"/>
      <c r="AK11" s="200"/>
      <c r="AL11" s="200"/>
      <c r="AM11" s="200">
        <v>6</v>
      </c>
      <c r="AN11" s="200"/>
      <c r="AO11" s="200">
        <v>6</v>
      </c>
      <c r="AP11" s="200"/>
      <c r="AQ11" s="200"/>
      <c r="AR11" s="200"/>
      <c r="AS11" s="200">
        <v>6</v>
      </c>
      <c r="AT11" s="200">
        <v>2</v>
      </c>
      <c r="AU11" s="200">
        <v>2</v>
      </c>
      <c r="AV11" s="200"/>
      <c r="AW11" s="200"/>
      <c r="AX11" s="200"/>
      <c r="AY11" s="200"/>
      <c r="AZ11" s="200"/>
      <c r="BA11" s="200">
        <v>6</v>
      </c>
      <c r="BB11" s="200"/>
      <c r="BC11" s="200"/>
    </row>
    <row r="12" ht="15.75" spans="1:55">
      <c r="A12" s="85">
        <v>6</v>
      </c>
      <c r="B12" s="86"/>
      <c r="C12" s="87" t="s">
        <v>46</v>
      </c>
      <c r="D12" s="92">
        <v>104</v>
      </c>
      <c r="E12" s="89"/>
      <c r="F12" s="90">
        <v>15</v>
      </c>
      <c r="G12" s="91">
        <v>15</v>
      </c>
      <c r="H12" s="92"/>
      <c r="I12" s="92"/>
      <c r="J12" s="196"/>
      <c r="K12" s="197">
        <f t="shared" si="1"/>
        <v>6.88</v>
      </c>
      <c r="L12" s="198">
        <f t="shared" si="2"/>
        <v>16</v>
      </c>
      <c r="M12" s="199"/>
      <c r="N12" s="200"/>
      <c r="O12" s="200"/>
      <c r="P12" s="200"/>
      <c r="Q12" s="200"/>
      <c r="R12" s="200"/>
      <c r="S12" s="200"/>
      <c r="T12" s="200"/>
      <c r="U12" s="201"/>
      <c r="V12" s="201"/>
      <c r="W12" s="278">
        <v>6</v>
      </c>
      <c r="X12" s="200"/>
      <c r="Y12" s="200">
        <v>4</v>
      </c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77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>
        <v>6</v>
      </c>
      <c r="BB12" s="200"/>
      <c r="BC12" s="200"/>
    </row>
    <row r="13" ht="15.75" spans="1:55">
      <c r="A13" s="85">
        <v>7</v>
      </c>
      <c r="B13" s="86"/>
      <c r="C13" s="93" t="s">
        <v>47</v>
      </c>
      <c r="D13" s="88">
        <v>4</v>
      </c>
      <c r="E13" s="89"/>
      <c r="F13" s="90">
        <v>5</v>
      </c>
      <c r="G13" s="91">
        <v>5</v>
      </c>
      <c r="H13" s="92"/>
      <c r="I13" s="92"/>
      <c r="J13" s="196"/>
      <c r="K13" s="197">
        <f t="shared" si="1"/>
        <v>24.08</v>
      </c>
      <c r="L13" s="198">
        <f t="shared" si="2"/>
        <v>56</v>
      </c>
      <c r="M13" s="199"/>
      <c r="N13" s="200">
        <v>2</v>
      </c>
      <c r="O13" s="200"/>
      <c r="P13" s="200"/>
      <c r="Q13" s="200"/>
      <c r="R13" s="200">
        <v>6</v>
      </c>
      <c r="S13" s="200"/>
      <c r="T13" s="200">
        <v>5</v>
      </c>
      <c r="U13" s="200"/>
      <c r="V13" s="200"/>
      <c r="W13" s="279"/>
      <c r="X13" s="200">
        <v>2</v>
      </c>
      <c r="Y13" s="200">
        <v>7</v>
      </c>
      <c r="Z13" s="200"/>
      <c r="AA13" s="200"/>
      <c r="AB13" s="200"/>
      <c r="AC13" s="200"/>
      <c r="AD13" s="200"/>
      <c r="AE13" s="200">
        <v>4</v>
      </c>
      <c r="AF13" s="200"/>
      <c r="AG13" s="200"/>
      <c r="AH13" s="200"/>
      <c r="AI13" s="200"/>
      <c r="AJ13" s="200">
        <v>2</v>
      </c>
      <c r="AK13" s="200">
        <v>2</v>
      </c>
      <c r="AL13" s="200"/>
      <c r="AM13" s="200"/>
      <c r="AN13" s="200"/>
      <c r="AO13" s="200"/>
      <c r="AP13" s="200"/>
      <c r="AQ13" s="200"/>
      <c r="AR13" s="200"/>
      <c r="AS13" s="200">
        <v>6</v>
      </c>
      <c r="AT13" s="200">
        <v>3</v>
      </c>
      <c r="AU13" s="200">
        <v>3</v>
      </c>
      <c r="AV13" s="200"/>
      <c r="AW13" s="200"/>
      <c r="AX13" s="200"/>
      <c r="AY13" s="200"/>
      <c r="AZ13" s="200">
        <v>5</v>
      </c>
      <c r="BA13" s="200">
        <v>9</v>
      </c>
      <c r="BB13" s="200"/>
      <c r="BC13" s="200"/>
    </row>
    <row r="14" ht="15.75" spans="1:55">
      <c r="A14" s="85">
        <v>8</v>
      </c>
      <c r="B14" s="86"/>
      <c r="C14" s="93" t="s">
        <v>48</v>
      </c>
      <c r="D14" s="88">
        <v>16</v>
      </c>
      <c r="E14" s="89"/>
      <c r="F14" s="90">
        <v>11</v>
      </c>
      <c r="G14" s="91">
        <v>11</v>
      </c>
      <c r="H14" s="92"/>
      <c r="I14" s="92"/>
      <c r="J14" s="196"/>
      <c r="K14" s="197">
        <f t="shared" si="1"/>
        <v>8.17</v>
      </c>
      <c r="L14" s="198">
        <f t="shared" si="2"/>
        <v>19</v>
      </c>
      <c r="M14" s="199"/>
      <c r="N14" s="200"/>
      <c r="O14" s="200"/>
      <c r="P14" s="200"/>
      <c r="Q14" s="200"/>
      <c r="R14" s="200"/>
      <c r="S14" s="200"/>
      <c r="T14" s="200"/>
      <c r="U14" s="200"/>
      <c r="V14" s="200"/>
      <c r="W14" s="279"/>
      <c r="X14" s="200"/>
      <c r="Y14" s="200"/>
      <c r="Z14" s="200"/>
      <c r="AA14" s="200"/>
      <c r="AB14" s="200">
        <v>2</v>
      </c>
      <c r="AC14" s="200">
        <v>2</v>
      </c>
      <c r="AD14" s="200">
        <v>2</v>
      </c>
      <c r="AE14" s="200">
        <v>2</v>
      </c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>
        <v>2</v>
      </c>
      <c r="AT14" s="200">
        <v>2</v>
      </c>
      <c r="AU14" s="200">
        <v>2</v>
      </c>
      <c r="AV14" s="200"/>
      <c r="AW14" s="200"/>
      <c r="AX14" s="200"/>
      <c r="AY14" s="200"/>
      <c r="AZ14" s="200"/>
      <c r="BA14" s="200">
        <v>5</v>
      </c>
      <c r="BB14" s="200"/>
      <c r="BC14" s="200"/>
    </row>
    <row r="15" ht="16.5" spans="1:55">
      <c r="A15" s="94">
        <v>9</v>
      </c>
      <c r="B15" s="95"/>
      <c r="C15" s="96" t="s">
        <v>49</v>
      </c>
      <c r="D15" s="97">
        <v>9</v>
      </c>
      <c r="E15" s="98"/>
      <c r="F15" s="99">
        <v>6</v>
      </c>
      <c r="G15" s="100">
        <v>6</v>
      </c>
      <c r="H15" s="101"/>
      <c r="I15" s="101"/>
      <c r="J15" s="202"/>
      <c r="K15" s="203">
        <f t="shared" si="1"/>
        <v>24.94</v>
      </c>
      <c r="L15" s="204">
        <f t="shared" si="2"/>
        <v>58</v>
      </c>
      <c r="M15" s="205"/>
      <c r="N15" s="206">
        <v>2</v>
      </c>
      <c r="O15" s="206"/>
      <c r="P15" s="206"/>
      <c r="Q15" s="206"/>
      <c r="R15" s="206">
        <v>7</v>
      </c>
      <c r="S15" s="206"/>
      <c r="T15" s="206"/>
      <c r="U15" s="280"/>
      <c r="V15" s="206">
        <v>2</v>
      </c>
      <c r="W15" s="281"/>
      <c r="X15" s="206"/>
      <c r="Y15" s="206">
        <v>6</v>
      </c>
      <c r="Z15" s="206"/>
      <c r="AA15" s="206">
        <v>2</v>
      </c>
      <c r="AB15" s="206">
        <v>2</v>
      </c>
      <c r="AC15" s="206">
        <v>2</v>
      </c>
      <c r="AD15" s="206">
        <v>3</v>
      </c>
      <c r="AE15" s="206">
        <v>3</v>
      </c>
      <c r="AF15" s="206"/>
      <c r="AG15" s="206"/>
      <c r="AH15" s="206"/>
      <c r="AI15" s="206"/>
      <c r="AJ15" s="206">
        <v>2</v>
      </c>
      <c r="AK15" s="206">
        <v>2</v>
      </c>
      <c r="AL15" s="206"/>
      <c r="AM15" s="206"/>
      <c r="AN15" s="206">
        <v>2</v>
      </c>
      <c r="AO15" s="206">
        <v>2</v>
      </c>
      <c r="AP15" s="206"/>
      <c r="AQ15" s="206"/>
      <c r="AR15" s="206"/>
      <c r="AS15" s="206">
        <v>6</v>
      </c>
      <c r="AT15" s="206"/>
      <c r="AU15" s="206"/>
      <c r="AV15" s="206">
        <v>2</v>
      </c>
      <c r="AW15" s="206">
        <v>3</v>
      </c>
      <c r="AX15" s="206"/>
      <c r="AY15" s="206"/>
      <c r="AZ15" s="206">
        <v>2</v>
      </c>
      <c r="BA15" s="206">
        <v>8</v>
      </c>
      <c r="BB15" s="206"/>
      <c r="BC15" s="206"/>
    </row>
    <row r="16" ht="15.75" spans="1:55">
      <c r="A16" s="102">
        <v>10</v>
      </c>
      <c r="B16" s="103" t="s">
        <v>50</v>
      </c>
      <c r="C16" s="104" t="s">
        <v>51</v>
      </c>
      <c r="D16" s="105">
        <v>197</v>
      </c>
      <c r="E16" s="89">
        <v>651</v>
      </c>
      <c r="F16" s="106">
        <v>10</v>
      </c>
      <c r="G16" s="105">
        <v>15</v>
      </c>
      <c r="H16" s="105"/>
      <c r="I16" s="105"/>
      <c r="J16" s="191">
        <v>94</v>
      </c>
      <c r="K16" s="207">
        <f t="shared" si="1"/>
        <v>1.72</v>
      </c>
      <c r="L16" s="208">
        <f t="shared" si="2"/>
        <v>4</v>
      </c>
      <c r="M16" s="209"/>
      <c r="N16" s="210"/>
      <c r="O16" s="210"/>
      <c r="P16" s="210"/>
      <c r="Q16" s="210"/>
      <c r="R16" s="210"/>
      <c r="S16" s="210"/>
      <c r="T16" s="210"/>
      <c r="U16" s="210"/>
      <c r="V16" s="210"/>
      <c r="W16" s="282"/>
      <c r="X16" s="210"/>
      <c r="Y16" s="210"/>
      <c r="Z16" s="210"/>
      <c r="AA16" s="210"/>
      <c r="AB16" s="210"/>
      <c r="AC16" s="210"/>
      <c r="AD16" s="210"/>
      <c r="AE16" s="210"/>
      <c r="AF16" s="210">
        <v>2</v>
      </c>
      <c r="AG16" s="210">
        <v>2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</row>
    <row r="17" ht="15" spans="1:55">
      <c r="A17" s="85">
        <v>11</v>
      </c>
      <c r="B17" s="107"/>
      <c r="C17" s="93" t="s">
        <v>52</v>
      </c>
      <c r="D17" s="92">
        <v>22</v>
      </c>
      <c r="E17" s="89"/>
      <c r="F17" s="108">
        <v>3</v>
      </c>
      <c r="G17" s="92">
        <v>2</v>
      </c>
      <c r="H17" s="92"/>
      <c r="I17" s="92"/>
      <c r="J17" s="196"/>
      <c r="K17" s="211">
        <f t="shared" si="1"/>
        <v>2.58</v>
      </c>
      <c r="L17" s="212">
        <f t="shared" si="2"/>
        <v>6</v>
      </c>
      <c r="M17" s="213"/>
      <c r="N17" s="214"/>
      <c r="O17" s="214"/>
      <c r="P17" s="214"/>
      <c r="Q17" s="214"/>
      <c r="R17" s="214"/>
      <c r="S17" s="214">
        <v>2</v>
      </c>
      <c r="T17" s="214"/>
      <c r="U17" s="214"/>
      <c r="V17" s="214"/>
      <c r="W17" s="283"/>
      <c r="X17" s="214">
        <v>2</v>
      </c>
      <c r="Y17" s="214">
        <v>2</v>
      </c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</row>
    <row r="18" ht="15" spans="1:55">
      <c r="A18" s="85">
        <v>12</v>
      </c>
      <c r="B18" s="107"/>
      <c r="C18" s="87" t="s">
        <v>53</v>
      </c>
      <c r="D18" s="92">
        <v>112</v>
      </c>
      <c r="E18" s="89"/>
      <c r="F18" s="106">
        <v>10</v>
      </c>
      <c r="G18" s="105">
        <v>15</v>
      </c>
      <c r="H18" s="92"/>
      <c r="I18" s="92"/>
      <c r="J18" s="196"/>
      <c r="K18" s="211">
        <f t="shared" si="1"/>
        <v>0</v>
      </c>
      <c r="L18" s="212">
        <f t="shared" si="2"/>
        <v>0</v>
      </c>
      <c r="M18" s="213"/>
      <c r="N18" s="214"/>
      <c r="O18" s="214"/>
      <c r="P18" s="214"/>
      <c r="Q18" s="214"/>
      <c r="R18" s="214"/>
      <c r="S18" s="214"/>
      <c r="T18" s="214"/>
      <c r="U18" s="284"/>
      <c r="V18" s="214"/>
      <c r="W18" s="283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</row>
    <row r="19" ht="15" spans="1:55">
      <c r="A19" s="85">
        <v>13</v>
      </c>
      <c r="B19" s="107"/>
      <c r="C19" s="93" t="s">
        <v>54</v>
      </c>
      <c r="D19" s="92">
        <v>33</v>
      </c>
      <c r="E19" s="89"/>
      <c r="F19" s="108">
        <v>3</v>
      </c>
      <c r="G19" s="92">
        <v>2</v>
      </c>
      <c r="H19" s="92"/>
      <c r="I19" s="92"/>
      <c r="J19" s="196"/>
      <c r="K19" s="211">
        <f t="shared" si="1"/>
        <v>5.16</v>
      </c>
      <c r="L19" s="212">
        <f t="shared" si="2"/>
        <v>12</v>
      </c>
      <c r="M19" s="213"/>
      <c r="N19" s="214"/>
      <c r="O19" s="214"/>
      <c r="P19" s="214"/>
      <c r="Q19" s="214"/>
      <c r="R19" s="214"/>
      <c r="S19" s="214"/>
      <c r="T19" s="214"/>
      <c r="U19" s="214"/>
      <c r="V19" s="214"/>
      <c r="W19" s="283"/>
      <c r="X19" s="214">
        <v>2</v>
      </c>
      <c r="Y19" s="214">
        <v>2</v>
      </c>
      <c r="Z19" s="214">
        <v>2</v>
      </c>
      <c r="AA19" s="214">
        <v>2</v>
      </c>
      <c r="AB19" s="8"/>
      <c r="AC19" s="8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>
        <v>2</v>
      </c>
      <c r="AO19" s="214">
        <v>2</v>
      </c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</row>
    <row r="20" ht="15" spans="1:55">
      <c r="A20" s="85">
        <v>14</v>
      </c>
      <c r="B20" s="107"/>
      <c r="C20" s="93" t="s">
        <v>55</v>
      </c>
      <c r="D20" s="92">
        <v>70</v>
      </c>
      <c r="E20" s="89"/>
      <c r="F20" s="108"/>
      <c r="G20" s="92"/>
      <c r="H20" s="92"/>
      <c r="I20" s="92"/>
      <c r="J20" s="196"/>
      <c r="K20" s="211">
        <f t="shared" si="1"/>
        <v>1.72</v>
      </c>
      <c r="L20" s="212">
        <f t="shared" si="2"/>
        <v>4</v>
      </c>
      <c r="M20" s="213"/>
      <c r="N20" s="214"/>
      <c r="O20" s="214"/>
      <c r="P20" s="214"/>
      <c r="Q20" s="214"/>
      <c r="R20" s="214"/>
      <c r="S20" s="214"/>
      <c r="T20" s="214"/>
      <c r="U20" s="284"/>
      <c r="V20" s="214"/>
      <c r="W20" s="283"/>
      <c r="X20" s="214"/>
      <c r="Y20" s="214"/>
      <c r="Z20" s="214">
        <v>2</v>
      </c>
      <c r="AA20" s="214">
        <v>2</v>
      </c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</row>
    <row r="21" ht="15" spans="1:55">
      <c r="A21" s="85">
        <v>15</v>
      </c>
      <c r="B21" s="107"/>
      <c r="C21" s="93" t="s">
        <v>56</v>
      </c>
      <c r="D21" s="92">
        <v>51</v>
      </c>
      <c r="E21" s="89"/>
      <c r="F21" s="108"/>
      <c r="G21" s="92"/>
      <c r="H21" s="92"/>
      <c r="I21" s="92"/>
      <c r="J21" s="196"/>
      <c r="K21" s="211">
        <f t="shared" si="1"/>
        <v>1.72</v>
      </c>
      <c r="L21" s="212">
        <f t="shared" si="2"/>
        <v>4</v>
      </c>
      <c r="M21" s="213"/>
      <c r="N21" s="214"/>
      <c r="O21" s="214"/>
      <c r="P21" s="214"/>
      <c r="Q21" s="214"/>
      <c r="R21" s="214"/>
      <c r="S21" s="214"/>
      <c r="T21" s="214"/>
      <c r="U21" s="214"/>
      <c r="V21" s="214"/>
      <c r="W21" s="283"/>
      <c r="X21" s="214">
        <v>2</v>
      </c>
      <c r="Y21" s="214">
        <v>2</v>
      </c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</row>
    <row r="22" ht="15" spans="1:55">
      <c r="A22" s="85">
        <v>16</v>
      </c>
      <c r="B22" s="107"/>
      <c r="C22" s="93" t="s">
        <v>57</v>
      </c>
      <c r="D22" s="92">
        <v>35</v>
      </c>
      <c r="E22" s="89"/>
      <c r="F22" s="108">
        <v>3</v>
      </c>
      <c r="G22" s="92">
        <v>2</v>
      </c>
      <c r="H22" s="92"/>
      <c r="I22" s="92"/>
      <c r="J22" s="196"/>
      <c r="K22" s="211">
        <f t="shared" si="1"/>
        <v>2.58</v>
      </c>
      <c r="L22" s="212">
        <f t="shared" si="2"/>
        <v>6</v>
      </c>
      <c r="M22" s="213"/>
      <c r="N22" s="214"/>
      <c r="O22" s="214"/>
      <c r="P22" s="214"/>
      <c r="Q22" s="214"/>
      <c r="R22" s="214"/>
      <c r="S22" s="214"/>
      <c r="T22" s="214"/>
      <c r="U22" s="214"/>
      <c r="V22" s="214"/>
      <c r="W22" s="285">
        <v>2</v>
      </c>
      <c r="X22" s="214"/>
      <c r="Y22" s="214"/>
      <c r="Z22" s="214"/>
      <c r="AA22" s="214"/>
      <c r="AB22" s="214"/>
      <c r="AC22" s="214"/>
      <c r="AD22" s="214">
        <v>2</v>
      </c>
      <c r="AE22" s="214">
        <v>2</v>
      </c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</row>
    <row r="23" ht="15" spans="1:55">
      <c r="A23" s="85">
        <v>17</v>
      </c>
      <c r="B23" s="107"/>
      <c r="C23" s="93" t="s">
        <v>58</v>
      </c>
      <c r="D23" s="92">
        <v>64</v>
      </c>
      <c r="E23" s="89"/>
      <c r="F23" s="108"/>
      <c r="G23" s="92"/>
      <c r="H23" s="92"/>
      <c r="I23" s="92"/>
      <c r="J23" s="196"/>
      <c r="K23" s="211">
        <f t="shared" si="1"/>
        <v>1.72</v>
      </c>
      <c r="L23" s="212">
        <f t="shared" si="2"/>
        <v>4</v>
      </c>
      <c r="M23" s="213"/>
      <c r="N23" s="214"/>
      <c r="O23" s="214"/>
      <c r="P23" s="214"/>
      <c r="Q23" s="214"/>
      <c r="R23" s="214"/>
      <c r="S23" s="214"/>
      <c r="T23" s="214"/>
      <c r="U23" s="214"/>
      <c r="V23" s="214"/>
      <c r="W23" s="283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92"/>
      <c r="AK23" s="92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>
        <v>2</v>
      </c>
      <c r="BA23" s="214">
        <v>2</v>
      </c>
      <c r="BB23" s="214"/>
      <c r="BC23" s="214"/>
    </row>
    <row r="24" ht="15" spans="1:55">
      <c r="A24" s="85">
        <v>18</v>
      </c>
      <c r="B24" s="107"/>
      <c r="C24" s="87" t="s">
        <v>59</v>
      </c>
      <c r="D24" s="92">
        <v>56</v>
      </c>
      <c r="E24" s="89"/>
      <c r="F24" s="106">
        <v>10</v>
      </c>
      <c r="G24" s="105">
        <v>15</v>
      </c>
      <c r="H24" s="92"/>
      <c r="I24" s="92"/>
      <c r="J24" s="196"/>
      <c r="K24" s="211">
        <f t="shared" si="1"/>
        <v>10.32</v>
      </c>
      <c r="L24" s="212">
        <f t="shared" si="2"/>
        <v>24</v>
      </c>
      <c r="M24" s="213">
        <v>2</v>
      </c>
      <c r="N24" s="214">
        <v>2</v>
      </c>
      <c r="O24" s="214"/>
      <c r="P24" s="214"/>
      <c r="Q24" s="214"/>
      <c r="R24" s="214"/>
      <c r="S24" s="214">
        <v>2</v>
      </c>
      <c r="T24" s="214">
        <v>2</v>
      </c>
      <c r="U24" s="214"/>
      <c r="V24" s="214"/>
      <c r="W24" s="283"/>
      <c r="X24" s="214"/>
      <c r="Y24" s="214"/>
      <c r="Z24" s="214"/>
      <c r="AA24" s="214"/>
      <c r="AB24" s="214">
        <v>2</v>
      </c>
      <c r="AC24" s="214">
        <v>2</v>
      </c>
      <c r="AD24" s="214"/>
      <c r="AE24" s="214"/>
      <c r="AF24" s="214"/>
      <c r="AG24" s="214"/>
      <c r="AH24" s="214">
        <v>2</v>
      </c>
      <c r="AI24" s="214">
        <v>2</v>
      </c>
      <c r="AJ24" s="214"/>
      <c r="AK24" s="214"/>
      <c r="AL24" s="214"/>
      <c r="AM24" s="214"/>
      <c r="AN24" s="214"/>
      <c r="AO24" s="214"/>
      <c r="AP24" s="214">
        <v>2</v>
      </c>
      <c r="AQ24" s="214">
        <v>2</v>
      </c>
      <c r="AR24" s="214">
        <v>2</v>
      </c>
      <c r="AS24" s="214">
        <v>2</v>
      </c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</row>
    <row r="25" ht="15.75" spans="1:55">
      <c r="A25" s="109">
        <v>19</v>
      </c>
      <c r="B25" s="107"/>
      <c r="C25" s="110" t="s">
        <v>60</v>
      </c>
      <c r="D25" s="111">
        <v>11</v>
      </c>
      <c r="E25" s="89"/>
      <c r="F25" s="76">
        <v>2</v>
      </c>
      <c r="G25" s="77">
        <v>2</v>
      </c>
      <c r="H25" s="77"/>
      <c r="I25" s="77"/>
      <c r="J25" s="202"/>
      <c r="K25" s="187">
        <f t="shared" si="1"/>
        <v>13.33</v>
      </c>
      <c r="L25" s="186">
        <f t="shared" si="2"/>
        <v>31</v>
      </c>
      <c r="M25" s="215">
        <v>2</v>
      </c>
      <c r="N25" s="216">
        <v>2</v>
      </c>
      <c r="O25" s="216"/>
      <c r="P25" s="216"/>
      <c r="Q25" s="216"/>
      <c r="R25" s="216"/>
      <c r="S25" s="216">
        <v>2</v>
      </c>
      <c r="T25" s="284"/>
      <c r="U25" s="216">
        <v>2</v>
      </c>
      <c r="V25" s="216"/>
      <c r="W25" s="286"/>
      <c r="X25" s="216">
        <v>3</v>
      </c>
      <c r="Y25" s="216">
        <v>2</v>
      </c>
      <c r="Z25" s="216">
        <v>2</v>
      </c>
      <c r="AA25" s="216">
        <v>2</v>
      </c>
      <c r="AB25" s="216"/>
      <c r="AC25" s="216"/>
      <c r="AD25" s="216"/>
      <c r="AE25" s="216"/>
      <c r="AF25" s="216"/>
      <c r="AG25" s="216"/>
      <c r="AH25" s="216"/>
      <c r="AI25" s="216"/>
      <c r="AJ25" s="214"/>
      <c r="AK25" s="214"/>
      <c r="AL25" s="216"/>
      <c r="AM25" s="216"/>
      <c r="AN25" s="216"/>
      <c r="AO25" s="216"/>
      <c r="AP25" s="216">
        <v>2</v>
      </c>
      <c r="AQ25" s="216">
        <v>2</v>
      </c>
      <c r="AR25" s="216">
        <v>2</v>
      </c>
      <c r="AS25" s="216">
        <v>2</v>
      </c>
      <c r="AT25" s="216"/>
      <c r="AU25" s="216"/>
      <c r="AV25" s="216"/>
      <c r="AW25" s="216"/>
      <c r="AX25" s="216"/>
      <c r="AY25" s="216"/>
      <c r="AZ25" s="216">
        <v>3</v>
      </c>
      <c r="BA25" s="216">
        <v>3</v>
      </c>
      <c r="BB25" s="216"/>
      <c r="BC25" s="216"/>
    </row>
    <row r="26" ht="15.75" spans="1:55">
      <c r="A26" s="78">
        <v>20</v>
      </c>
      <c r="B26" s="112" t="s">
        <v>61</v>
      </c>
      <c r="C26" s="80" t="s">
        <v>62</v>
      </c>
      <c r="D26" s="81">
        <v>74</v>
      </c>
      <c r="E26" s="82">
        <v>305</v>
      </c>
      <c r="F26" s="113">
        <v>29</v>
      </c>
      <c r="G26" s="114">
        <v>20</v>
      </c>
      <c r="H26" s="114"/>
      <c r="I26" s="114"/>
      <c r="J26" s="217">
        <v>189</v>
      </c>
      <c r="K26" s="218">
        <f t="shared" ref="K26:K51" si="3">L26*0.43</f>
        <v>8.17</v>
      </c>
      <c r="L26" s="217">
        <f t="shared" ref="L26:L51" si="4">SUM(M26:BC26)</f>
        <v>19</v>
      </c>
      <c r="M26" s="194"/>
      <c r="N26" s="195"/>
      <c r="O26" s="195"/>
      <c r="P26" s="195"/>
      <c r="Q26" s="195"/>
      <c r="R26" s="195"/>
      <c r="S26" s="195"/>
      <c r="T26" s="195"/>
      <c r="U26" s="195"/>
      <c r="V26" s="195"/>
      <c r="W26" s="287"/>
      <c r="X26" s="195">
        <v>3</v>
      </c>
      <c r="Y26" s="195">
        <v>2</v>
      </c>
      <c r="Z26" s="195"/>
      <c r="AA26" s="195"/>
      <c r="AB26" s="195"/>
      <c r="AC26" s="195"/>
      <c r="AD26" s="195">
        <v>2</v>
      </c>
      <c r="AE26" s="195">
        <v>2</v>
      </c>
      <c r="AF26" s="195"/>
      <c r="AG26" s="195"/>
      <c r="AH26" s="195"/>
      <c r="AI26" s="195"/>
      <c r="AJ26" s="195">
        <v>2</v>
      </c>
      <c r="AK26" s="195">
        <v>2</v>
      </c>
      <c r="AL26" s="195"/>
      <c r="AM26" s="195"/>
      <c r="AN26" s="195"/>
      <c r="AO26" s="195"/>
      <c r="AP26" s="195"/>
      <c r="AQ26" s="195"/>
      <c r="AR26" s="195"/>
      <c r="AS26" s="195"/>
      <c r="AT26" s="195">
        <v>3</v>
      </c>
      <c r="AU26" s="195">
        <v>3</v>
      </c>
      <c r="AV26" s="195"/>
      <c r="AW26" s="195"/>
      <c r="AX26" s="195"/>
      <c r="AY26" s="195"/>
      <c r="AZ26" s="195"/>
      <c r="BA26" s="195"/>
      <c r="BB26" s="195"/>
      <c r="BC26" s="195"/>
    </row>
    <row r="27" ht="15" spans="1:55">
      <c r="A27" s="85">
        <v>21</v>
      </c>
      <c r="B27" s="115"/>
      <c r="C27" s="93" t="s">
        <v>63</v>
      </c>
      <c r="D27" s="92">
        <v>217</v>
      </c>
      <c r="E27" s="89"/>
      <c r="F27" s="116">
        <v>70</v>
      </c>
      <c r="G27" s="117">
        <v>50</v>
      </c>
      <c r="H27" s="117"/>
      <c r="I27" s="117"/>
      <c r="J27" s="219"/>
      <c r="K27" s="220">
        <f t="shared" si="3"/>
        <v>20.21</v>
      </c>
      <c r="L27" s="221">
        <f t="shared" si="4"/>
        <v>47</v>
      </c>
      <c r="M27" s="199"/>
      <c r="N27" s="200"/>
      <c r="O27" s="200"/>
      <c r="P27" s="200"/>
      <c r="Q27" s="200"/>
      <c r="R27" s="200"/>
      <c r="S27" s="200">
        <v>4</v>
      </c>
      <c r="T27" s="200">
        <v>4</v>
      </c>
      <c r="U27" s="200"/>
      <c r="V27" s="200">
        <v>2</v>
      </c>
      <c r="W27" s="285">
        <v>6</v>
      </c>
      <c r="X27" s="200">
        <v>4</v>
      </c>
      <c r="Y27" s="200">
        <v>4</v>
      </c>
      <c r="Z27" s="200"/>
      <c r="AA27" s="200"/>
      <c r="AB27" s="200"/>
      <c r="AC27" s="200"/>
      <c r="AD27" s="200"/>
      <c r="AE27" s="200"/>
      <c r="AF27" s="200"/>
      <c r="AG27" s="200"/>
      <c r="AH27" s="200">
        <v>2</v>
      </c>
      <c r="AI27" s="200">
        <v>2</v>
      </c>
      <c r="AJ27" s="200">
        <v>4</v>
      </c>
      <c r="AK27" s="200">
        <v>3</v>
      </c>
      <c r="AL27" s="200">
        <v>2</v>
      </c>
      <c r="AM27" s="200"/>
      <c r="AN27" s="200">
        <v>2</v>
      </c>
      <c r="AO27" s="200">
        <v>2</v>
      </c>
      <c r="AP27" s="200"/>
      <c r="AQ27" s="200"/>
      <c r="AR27" s="200"/>
      <c r="AS27" s="200"/>
      <c r="AT27" s="200">
        <v>3</v>
      </c>
      <c r="AU27" s="200">
        <v>3</v>
      </c>
      <c r="AV27" s="200"/>
      <c r="AW27" s="200"/>
      <c r="AX27" s="200"/>
      <c r="AY27" s="200"/>
      <c r="AZ27" s="200"/>
      <c r="BA27" s="200"/>
      <c r="BB27" s="200"/>
      <c r="BC27" s="200"/>
    </row>
    <row r="28" ht="15.75" spans="1:55">
      <c r="A28" s="94">
        <v>22</v>
      </c>
      <c r="B28" s="118"/>
      <c r="C28" s="119" t="s">
        <v>64</v>
      </c>
      <c r="D28" s="97">
        <v>14</v>
      </c>
      <c r="E28" s="98"/>
      <c r="F28" s="120">
        <v>12</v>
      </c>
      <c r="G28" s="121">
        <v>8</v>
      </c>
      <c r="H28" s="121"/>
      <c r="I28" s="121"/>
      <c r="J28" s="222"/>
      <c r="K28" s="223">
        <f t="shared" si="3"/>
        <v>9.46</v>
      </c>
      <c r="L28" s="224">
        <f t="shared" si="4"/>
        <v>22</v>
      </c>
      <c r="M28" s="205">
        <v>2</v>
      </c>
      <c r="N28" s="206">
        <v>2</v>
      </c>
      <c r="O28" s="206">
        <v>2</v>
      </c>
      <c r="P28" s="206"/>
      <c r="Q28" s="206"/>
      <c r="R28" s="206"/>
      <c r="S28" s="206"/>
      <c r="T28" s="206"/>
      <c r="U28" s="206"/>
      <c r="V28" s="206"/>
      <c r="W28" s="281"/>
      <c r="X28" s="206">
        <v>2</v>
      </c>
      <c r="Y28" s="206"/>
      <c r="Z28" s="206"/>
      <c r="AA28" s="206"/>
      <c r="AB28" s="206"/>
      <c r="AC28" s="206"/>
      <c r="AD28" s="206">
        <v>4</v>
      </c>
      <c r="AE28" s="206">
        <v>4</v>
      </c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>
        <v>3</v>
      </c>
      <c r="AU28" s="206">
        <v>3</v>
      </c>
      <c r="AV28" s="206"/>
      <c r="AW28" s="206"/>
      <c r="AX28" s="206"/>
      <c r="AY28" s="206"/>
      <c r="AZ28" s="206"/>
      <c r="BA28" s="206"/>
      <c r="BB28" s="206"/>
      <c r="BC28" s="206"/>
    </row>
    <row r="29" ht="15.75" spans="1:55">
      <c r="A29" s="102">
        <v>23</v>
      </c>
      <c r="B29" s="122" t="s">
        <v>65</v>
      </c>
      <c r="C29" s="123" t="s">
        <v>66</v>
      </c>
      <c r="D29" s="124">
        <v>12</v>
      </c>
      <c r="E29" s="89">
        <v>161</v>
      </c>
      <c r="F29" s="125">
        <v>5</v>
      </c>
      <c r="G29" s="126">
        <v>3</v>
      </c>
      <c r="H29" s="126"/>
      <c r="I29" s="105"/>
      <c r="J29" s="191">
        <v>23</v>
      </c>
      <c r="K29" s="225">
        <f t="shared" si="3"/>
        <v>7.31</v>
      </c>
      <c r="L29" s="196">
        <f t="shared" si="4"/>
        <v>17</v>
      </c>
      <c r="M29" s="209"/>
      <c r="N29" s="210">
        <v>3</v>
      </c>
      <c r="O29" s="210"/>
      <c r="P29" s="210"/>
      <c r="Q29" s="284"/>
      <c r="R29" s="210"/>
      <c r="S29" s="210">
        <v>2</v>
      </c>
      <c r="T29" s="210">
        <v>2</v>
      </c>
      <c r="U29" s="210"/>
      <c r="V29" s="210"/>
      <c r="W29" s="282"/>
      <c r="X29" s="210">
        <v>3</v>
      </c>
      <c r="Y29" s="210">
        <v>3</v>
      </c>
      <c r="Z29" s="210"/>
      <c r="AA29" s="210"/>
      <c r="AB29" s="210"/>
      <c r="AC29" s="210">
        <v>2</v>
      </c>
      <c r="AD29" s="210"/>
      <c r="AE29" s="210">
        <v>2</v>
      </c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</row>
    <row r="30" ht="15" spans="1:55">
      <c r="A30" s="85">
        <v>24</v>
      </c>
      <c r="B30" s="127"/>
      <c r="C30" s="93" t="s">
        <v>67</v>
      </c>
      <c r="D30" s="92">
        <v>50</v>
      </c>
      <c r="E30" s="89"/>
      <c r="F30" s="116">
        <v>2</v>
      </c>
      <c r="G30" s="117">
        <v>3</v>
      </c>
      <c r="H30" s="117"/>
      <c r="I30" s="92"/>
      <c r="J30" s="196"/>
      <c r="K30" s="211">
        <f t="shared" si="3"/>
        <v>4.3</v>
      </c>
      <c r="L30" s="212">
        <f t="shared" si="4"/>
        <v>10</v>
      </c>
      <c r="M30" s="213"/>
      <c r="N30" s="214"/>
      <c r="O30" s="214"/>
      <c r="P30" s="214"/>
      <c r="Q30" s="214"/>
      <c r="R30" s="214"/>
      <c r="S30" s="214"/>
      <c r="T30" s="214"/>
      <c r="U30" s="214"/>
      <c r="V30" s="214"/>
      <c r="W30" s="285">
        <v>6</v>
      </c>
      <c r="X30" s="214">
        <v>2</v>
      </c>
      <c r="Y30" s="214">
        <v>2</v>
      </c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8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</row>
    <row r="31" ht="15" spans="1:55">
      <c r="A31" s="85">
        <v>25</v>
      </c>
      <c r="B31" s="127"/>
      <c r="C31" s="93" t="s">
        <v>68</v>
      </c>
      <c r="D31" s="92">
        <v>83</v>
      </c>
      <c r="E31" s="89"/>
      <c r="F31" s="116">
        <v>2</v>
      </c>
      <c r="G31" s="117">
        <v>3</v>
      </c>
      <c r="H31" s="117"/>
      <c r="I31" s="92"/>
      <c r="J31" s="196"/>
      <c r="K31" s="211">
        <f t="shared" si="3"/>
        <v>0.86</v>
      </c>
      <c r="L31" s="212">
        <f t="shared" si="4"/>
        <v>2</v>
      </c>
      <c r="M31" s="213"/>
      <c r="N31" s="214"/>
      <c r="O31" s="214"/>
      <c r="P31" s="214"/>
      <c r="Q31" s="214"/>
      <c r="R31" s="214"/>
      <c r="S31" s="214"/>
      <c r="T31" s="214"/>
      <c r="U31" s="214"/>
      <c r="V31" s="214"/>
      <c r="W31" s="283"/>
      <c r="X31" s="214"/>
      <c r="Y31" s="214">
        <v>2</v>
      </c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</row>
    <row r="32" ht="15.75" spans="1:55">
      <c r="A32" s="109">
        <v>26</v>
      </c>
      <c r="B32" s="128"/>
      <c r="C32" s="129" t="s">
        <v>69</v>
      </c>
      <c r="D32" s="111">
        <v>16</v>
      </c>
      <c r="E32" s="89"/>
      <c r="F32" s="130">
        <v>2</v>
      </c>
      <c r="G32" s="131">
        <v>3</v>
      </c>
      <c r="H32" s="131"/>
      <c r="I32" s="77"/>
      <c r="J32" s="202"/>
      <c r="K32" s="187">
        <f t="shared" si="3"/>
        <v>7.74</v>
      </c>
      <c r="L32" s="186">
        <f t="shared" si="4"/>
        <v>18</v>
      </c>
      <c r="M32" s="215">
        <v>2</v>
      </c>
      <c r="N32" s="216">
        <v>2</v>
      </c>
      <c r="O32" s="216"/>
      <c r="P32" s="216"/>
      <c r="Q32" s="216"/>
      <c r="R32" s="216"/>
      <c r="S32" s="284">
        <v>2</v>
      </c>
      <c r="T32" s="216">
        <v>2</v>
      </c>
      <c r="U32" s="216"/>
      <c r="V32" s="216"/>
      <c r="W32" s="286"/>
      <c r="X32" s="216">
        <v>2</v>
      </c>
      <c r="Y32" s="216">
        <v>2</v>
      </c>
      <c r="Z32" s="216"/>
      <c r="AA32" s="216"/>
      <c r="AB32" s="216"/>
      <c r="AC32" s="216"/>
      <c r="AD32" s="216"/>
      <c r="AE32" s="216">
        <v>2</v>
      </c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>
        <v>4</v>
      </c>
      <c r="BB32" s="216"/>
      <c r="BC32" s="216"/>
    </row>
    <row r="33" ht="15.75" spans="1:55">
      <c r="A33" s="78">
        <v>27</v>
      </c>
      <c r="B33" s="132" t="s">
        <v>70</v>
      </c>
      <c r="C33" s="133" t="s">
        <v>71</v>
      </c>
      <c r="D33" s="81">
        <v>81</v>
      </c>
      <c r="E33" s="82">
        <v>527</v>
      </c>
      <c r="F33" s="134">
        <v>6</v>
      </c>
      <c r="G33" s="135">
        <v>6</v>
      </c>
      <c r="H33" s="136">
        <v>4</v>
      </c>
      <c r="I33" s="136">
        <v>4</v>
      </c>
      <c r="J33" s="191">
        <v>197</v>
      </c>
      <c r="K33" s="226">
        <f t="shared" si="3"/>
        <v>7.31</v>
      </c>
      <c r="L33" s="227">
        <f t="shared" si="4"/>
        <v>17</v>
      </c>
      <c r="M33" s="194"/>
      <c r="N33" s="195"/>
      <c r="O33" s="195"/>
      <c r="P33" s="195"/>
      <c r="Q33" s="195">
        <v>2</v>
      </c>
      <c r="R33" s="195">
        <v>3</v>
      </c>
      <c r="S33" s="195"/>
      <c r="T33" s="195"/>
      <c r="U33" s="195"/>
      <c r="V33" s="195"/>
      <c r="W33" s="287"/>
      <c r="X33" s="195">
        <v>3</v>
      </c>
      <c r="Y33" s="195">
        <v>3</v>
      </c>
      <c r="Z33" s="195">
        <v>2</v>
      </c>
      <c r="AA33" s="195">
        <v>2</v>
      </c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>
        <v>2</v>
      </c>
      <c r="AZ33" s="195"/>
      <c r="BA33" s="195"/>
      <c r="BB33" s="195"/>
      <c r="BC33" s="195"/>
    </row>
    <row r="34" ht="15" spans="1:55">
      <c r="A34" s="85">
        <v>28</v>
      </c>
      <c r="B34" s="103"/>
      <c r="C34" s="93" t="s">
        <v>72</v>
      </c>
      <c r="D34" s="92">
        <v>197</v>
      </c>
      <c r="E34" s="89"/>
      <c r="F34" s="137">
        <v>25</v>
      </c>
      <c r="G34" s="138">
        <v>25</v>
      </c>
      <c r="H34" s="92"/>
      <c r="I34" s="92"/>
      <c r="J34" s="196"/>
      <c r="K34" s="228">
        <f t="shared" si="3"/>
        <v>8.6</v>
      </c>
      <c r="L34" s="229">
        <f t="shared" si="4"/>
        <v>20</v>
      </c>
      <c r="M34" s="199"/>
      <c r="N34" s="200"/>
      <c r="O34" s="200"/>
      <c r="P34" s="200"/>
      <c r="Q34" s="200"/>
      <c r="R34" s="200"/>
      <c r="S34" s="200"/>
      <c r="T34" s="200"/>
      <c r="U34" s="200"/>
      <c r="V34" s="200"/>
      <c r="W34" s="279"/>
      <c r="X34" s="200"/>
      <c r="Y34" s="200"/>
      <c r="Z34" s="200">
        <v>2</v>
      </c>
      <c r="AA34" s="200">
        <v>2</v>
      </c>
      <c r="AB34" s="200">
        <v>2</v>
      </c>
      <c r="AC34" s="305">
        <v>2</v>
      </c>
      <c r="AD34" s="200"/>
      <c r="AE34" s="200"/>
      <c r="AF34" s="199"/>
      <c r="AG34" s="200"/>
      <c r="AH34" s="200"/>
      <c r="AI34" s="200"/>
      <c r="AJ34" s="200">
        <v>4</v>
      </c>
      <c r="AK34" s="200">
        <v>4</v>
      </c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>
        <v>2</v>
      </c>
      <c r="BA34" s="200">
        <v>2</v>
      </c>
      <c r="BB34" s="200"/>
      <c r="BC34" s="200"/>
    </row>
    <row r="35" ht="15" spans="1:55">
      <c r="A35" s="85">
        <v>29</v>
      </c>
      <c r="B35" s="103"/>
      <c r="C35" s="93" t="s">
        <v>73</v>
      </c>
      <c r="D35" s="92">
        <v>41</v>
      </c>
      <c r="E35" s="89"/>
      <c r="F35" s="137">
        <v>10</v>
      </c>
      <c r="G35" s="138">
        <v>10</v>
      </c>
      <c r="H35" s="92"/>
      <c r="I35" s="92"/>
      <c r="J35" s="196"/>
      <c r="K35" s="228">
        <f t="shared" si="3"/>
        <v>6.88</v>
      </c>
      <c r="L35" s="229">
        <f t="shared" si="4"/>
        <v>16</v>
      </c>
      <c r="M35" s="199">
        <v>2</v>
      </c>
      <c r="N35" s="200">
        <v>2</v>
      </c>
      <c r="O35" s="200"/>
      <c r="P35" s="200"/>
      <c r="Q35" s="200"/>
      <c r="R35" s="200"/>
      <c r="S35" s="200"/>
      <c r="T35" s="200"/>
      <c r="U35" s="200"/>
      <c r="V35" s="200"/>
      <c r="W35" s="279"/>
      <c r="X35" s="200">
        <v>2</v>
      </c>
      <c r="Y35" s="200">
        <v>2</v>
      </c>
      <c r="Z35" s="200"/>
      <c r="AA35" s="200"/>
      <c r="AB35" s="200"/>
      <c r="AC35" s="305"/>
      <c r="AD35" s="200">
        <v>2</v>
      </c>
      <c r="AE35" s="200">
        <v>2</v>
      </c>
      <c r="AF35" s="199"/>
      <c r="AG35" s="200"/>
      <c r="AH35" s="200"/>
      <c r="AI35" s="200"/>
      <c r="AJ35" s="200"/>
      <c r="AK35" s="200"/>
      <c r="AL35" s="200"/>
      <c r="AM35" s="200"/>
      <c r="AN35" s="200">
        <v>2</v>
      </c>
      <c r="AO35" s="200">
        <v>2</v>
      </c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</row>
    <row r="36" ht="15" spans="1:55">
      <c r="A36" s="85">
        <v>30</v>
      </c>
      <c r="B36" s="103"/>
      <c r="C36" s="93" t="s">
        <v>74</v>
      </c>
      <c r="D36" s="88">
        <v>11</v>
      </c>
      <c r="E36" s="89"/>
      <c r="F36" s="137">
        <v>10</v>
      </c>
      <c r="G36" s="138">
        <v>10</v>
      </c>
      <c r="H36" s="92"/>
      <c r="I36" s="92"/>
      <c r="J36" s="196"/>
      <c r="K36" s="228">
        <f t="shared" si="3"/>
        <v>19.35</v>
      </c>
      <c r="L36" s="229">
        <f t="shared" si="4"/>
        <v>45</v>
      </c>
      <c r="M36" s="199"/>
      <c r="N36" s="200"/>
      <c r="O36" s="200"/>
      <c r="P36" s="200"/>
      <c r="Q36" s="200"/>
      <c r="R36" s="200"/>
      <c r="S36" s="200"/>
      <c r="T36" s="200"/>
      <c r="U36" s="200"/>
      <c r="V36" s="200"/>
      <c r="W36" s="279"/>
      <c r="X36" s="200">
        <v>3</v>
      </c>
      <c r="Y36" s="200">
        <v>3</v>
      </c>
      <c r="Z36" s="200">
        <v>4</v>
      </c>
      <c r="AA36" s="200">
        <v>4</v>
      </c>
      <c r="AB36" s="200">
        <v>2</v>
      </c>
      <c r="AC36" s="305">
        <v>2</v>
      </c>
      <c r="AD36" s="200">
        <v>4</v>
      </c>
      <c r="AE36" s="200">
        <v>5</v>
      </c>
      <c r="AF36" s="199"/>
      <c r="AG36" s="200"/>
      <c r="AH36" s="200"/>
      <c r="AI36" s="200"/>
      <c r="AJ36" s="200">
        <v>3</v>
      </c>
      <c r="AK36" s="200">
        <v>3</v>
      </c>
      <c r="AL36" s="200"/>
      <c r="AM36" s="200"/>
      <c r="AN36" s="200"/>
      <c r="AO36" s="200"/>
      <c r="AP36" s="200"/>
      <c r="AQ36" s="200"/>
      <c r="AR36" s="200"/>
      <c r="AS36" s="200"/>
      <c r="AT36" s="200">
        <v>3</v>
      </c>
      <c r="AU36" s="200">
        <v>3</v>
      </c>
      <c r="AV36" s="200"/>
      <c r="AW36" s="200"/>
      <c r="AX36" s="200"/>
      <c r="AY36" s="200"/>
      <c r="AZ36" s="200">
        <v>3</v>
      </c>
      <c r="BA36" s="200">
        <v>3</v>
      </c>
      <c r="BB36" s="200"/>
      <c r="BC36" s="200"/>
    </row>
    <row r="37" ht="15" spans="1:55">
      <c r="A37" s="85">
        <v>31</v>
      </c>
      <c r="B37" s="103"/>
      <c r="C37" s="93" t="s">
        <v>75</v>
      </c>
      <c r="D37" s="92">
        <v>36</v>
      </c>
      <c r="E37" s="89"/>
      <c r="F37" s="137">
        <v>10</v>
      </c>
      <c r="G37" s="138">
        <v>10</v>
      </c>
      <c r="H37" s="92"/>
      <c r="I37" s="92"/>
      <c r="J37" s="196"/>
      <c r="K37" s="228">
        <f t="shared" si="3"/>
        <v>4.73</v>
      </c>
      <c r="L37" s="229">
        <f t="shared" si="4"/>
        <v>11</v>
      </c>
      <c r="M37" s="199"/>
      <c r="N37" s="200"/>
      <c r="O37" s="200"/>
      <c r="P37" s="200"/>
      <c r="Q37" s="200"/>
      <c r="R37" s="200"/>
      <c r="S37" s="200"/>
      <c r="T37" s="200"/>
      <c r="U37" s="200"/>
      <c r="V37" s="200"/>
      <c r="W37" s="288">
        <v>5</v>
      </c>
      <c r="X37" s="200">
        <v>2</v>
      </c>
      <c r="Y37" s="200">
        <v>4</v>
      </c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</row>
    <row r="38" ht="15" spans="1:53">
      <c r="A38" s="85">
        <v>32</v>
      </c>
      <c r="B38" s="103"/>
      <c r="C38" s="93" t="s">
        <v>76</v>
      </c>
      <c r="D38" s="92">
        <v>101</v>
      </c>
      <c r="E38" s="89"/>
      <c r="F38" s="137">
        <v>15</v>
      </c>
      <c r="G38" s="138">
        <v>20</v>
      </c>
      <c r="H38" s="92"/>
      <c r="I38" s="92"/>
      <c r="J38" s="196"/>
      <c r="K38" s="228">
        <f t="shared" si="3"/>
        <v>19.35</v>
      </c>
      <c r="L38" s="229">
        <f>SUM(M38:BA38)</f>
        <v>45</v>
      </c>
      <c r="M38" s="199"/>
      <c r="N38" s="200"/>
      <c r="O38" s="200"/>
      <c r="P38" s="200"/>
      <c r="Q38" s="200"/>
      <c r="R38" s="200"/>
      <c r="S38" s="200"/>
      <c r="T38" s="200"/>
      <c r="U38" s="200"/>
      <c r="V38" s="200"/>
      <c r="W38" s="288">
        <v>5</v>
      </c>
      <c r="X38" s="200">
        <v>4</v>
      </c>
      <c r="Y38" s="200">
        <v>4</v>
      </c>
      <c r="Z38" s="200">
        <v>4</v>
      </c>
      <c r="AA38" s="200">
        <v>4</v>
      </c>
      <c r="AB38" s="200"/>
      <c r="AC38" s="200"/>
      <c r="AD38" s="239"/>
      <c r="AE38" s="239"/>
      <c r="AF38" s="200"/>
      <c r="AG38" s="200"/>
      <c r="AH38" s="200"/>
      <c r="AI38" s="200"/>
      <c r="AJ38" s="200">
        <v>4</v>
      </c>
      <c r="AK38" s="200">
        <v>4</v>
      </c>
      <c r="AL38" s="200">
        <v>2</v>
      </c>
      <c r="AM38" s="200">
        <v>2</v>
      </c>
      <c r="AN38" s="200">
        <v>2</v>
      </c>
      <c r="AO38" s="200">
        <v>2</v>
      </c>
      <c r="AP38" s="200">
        <v>2</v>
      </c>
      <c r="AQ38" s="200">
        <v>2</v>
      </c>
      <c r="AR38" s="200"/>
      <c r="AS38" s="200"/>
      <c r="AT38" s="200"/>
      <c r="AU38" s="200"/>
      <c r="AV38" s="200"/>
      <c r="AW38" s="200"/>
      <c r="AX38" s="200"/>
      <c r="AY38" s="200"/>
      <c r="AZ38" s="200">
        <v>2</v>
      </c>
      <c r="BA38" s="200">
        <v>2</v>
      </c>
    </row>
    <row r="39" ht="15" spans="1:55">
      <c r="A39" s="85">
        <v>33</v>
      </c>
      <c r="B39" s="103"/>
      <c r="C39" s="93" t="s">
        <v>77</v>
      </c>
      <c r="D39" s="92">
        <v>47</v>
      </c>
      <c r="E39" s="89"/>
      <c r="F39" s="137">
        <v>10</v>
      </c>
      <c r="G39" s="138">
        <v>10</v>
      </c>
      <c r="H39" s="92"/>
      <c r="I39" s="92"/>
      <c r="J39" s="196"/>
      <c r="K39" s="228">
        <f t="shared" si="3"/>
        <v>4.73</v>
      </c>
      <c r="L39" s="229">
        <f t="shared" si="4"/>
        <v>11</v>
      </c>
      <c r="M39" s="199"/>
      <c r="N39" s="200"/>
      <c r="O39" s="200"/>
      <c r="P39" s="200"/>
      <c r="Q39" s="200"/>
      <c r="R39" s="200"/>
      <c r="S39" s="200"/>
      <c r="T39" s="200"/>
      <c r="U39" s="200"/>
      <c r="V39" s="200"/>
      <c r="W39" s="279"/>
      <c r="X39" s="200">
        <v>3</v>
      </c>
      <c r="Y39" s="200">
        <v>3</v>
      </c>
      <c r="Z39" s="200"/>
      <c r="AA39" s="200"/>
      <c r="AB39" s="200"/>
      <c r="AC39" s="305"/>
      <c r="AD39" s="200"/>
      <c r="AE39" s="200"/>
      <c r="AF39" s="199"/>
      <c r="AG39" s="200"/>
      <c r="AH39" s="200"/>
      <c r="AI39" s="200"/>
      <c r="AJ39" s="200">
        <v>2</v>
      </c>
      <c r="AK39" s="200">
        <v>3</v>
      </c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</row>
    <row r="40" ht="15.75" spans="1:55">
      <c r="A40" s="94">
        <v>34</v>
      </c>
      <c r="B40" s="139"/>
      <c r="C40" s="119" t="s">
        <v>78</v>
      </c>
      <c r="D40" s="97">
        <v>13</v>
      </c>
      <c r="E40" s="98"/>
      <c r="F40" s="140">
        <v>6</v>
      </c>
      <c r="G40" s="141">
        <v>6</v>
      </c>
      <c r="H40" s="101"/>
      <c r="I40" s="101"/>
      <c r="J40" s="202"/>
      <c r="K40" s="230">
        <f t="shared" si="3"/>
        <v>21.5</v>
      </c>
      <c r="L40" s="231">
        <f t="shared" si="4"/>
        <v>50</v>
      </c>
      <c r="M40" s="205"/>
      <c r="N40" s="206"/>
      <c r="O40" s="206"/>
      <c r="P40" s="206"/>
      <c r="Q40" s="206"/>
      <c r="R40" s="206"/>
      <c r="S40" s="206">
        <v>2</v>
      </c>
      <c r="T40" s="206">
        <v>2</v>
      </c>
      <c r="U40" s="206"/>
      <c r="V40" s="206"/>
      <c r="W40" s="281"/>
      <c r="X40" s="206">
        <v>2</v>
      </c>
      <c r="Y40" s="206">
        <v>2</v>
      </c>
      <c r="Z40" s="206"/>
      <c r="AA40" s="206"/>
      <c r="AB40" s="206">
        <v>2</v>
      </c>
      <c r="AC40" s="306">
        <v>2</v>
      </c>
      <c r="AD40" s="307"/>
      <c r="AE40" s="307"/>
      <c r="AF40" s="205"/>
      <c r="AG40" s="206"/>
      <c r="AH40" s="206"/>
      <c r="AI40" s="206"/>
      <c r="AJ40" s="206">
        <v>3</v>
      </c>
      <c r="AK40" s="206">
        <v>3</v>
      </c>
      <c r="AL40" s="206">
        <v>2</v>
      </c>
      <c r="AM40" s="206">
        <v>2</v>
      </c>
      <c r="AN40" s="206">
        <v>3</v>
      </c>
      <c r="AO40" s="206">
        <v>3</v>
      </c>
      <c r="AP40" s="206">
        <v>2</v>
      </c>
      <c r="AQ40" s="206"/>
      <c r="AR40" s="206">
        <v>2</v>
      </c>
      <c r="AS40" s="206">
        <v>4</v>
      </c>
      <c r="AT40" s="206">
        <v>4</v>
      </c>
      <c r="AU40" s="206">
        <v>4</v>
      </c>
      <c r="AV40" s="206"/>
      <c r="AW40" s="206"/>
      <c r="AX40" s="206"/>
      <c r="AY40" s="206"/>
      <c r="AZ40" s="206">
        <v>3</v>
      </c>
      <c r="BA40" s="206">
        <v>3</v>
      </c>
      <c r="BB40" s="206"/>
      <c r="BC40" s="206"/>
    </row>
    <row r="41" ht="15.75" spans="1:55">
      <c r="A41" s="102">
        <v>35</v>
      </c>
      <c r="B41" s="142" t="s">
        <v>79</v>
      </c>
      <c r="C41" s="123" t="s">
        <v>80</v>
      </c>
      <c r="D41" s="105">
        <v>27</v>
      </c>
      <c r="E41" s="89">
        <v>121</v>
      </c>
      <c r="F41" s="143">
        <v>5</v>
      </c>
      <c r="G41" s="144">
        <v>5</v>
      </c>
      <c r="H41" s="105"/>
      <c r="I41" s="105"/>
      <c r="J41" s="191">
        <v>46</v>
      </c>
      <c r="K41" s="232">
        <f t="shared" si="3"/>
        <v>17.2</v>
      </c>
      <c r="L41" s="233">
        <f t="shared" si="4"/>
        <v>40</v>
      </c>
      <c r="M41" s="234"/>
      <c r="N41" s="235"/>
      <c r="O41" s="235"/>
      <c r="P41" s="235"/>
      <c r="Q41" s="144">
        <v>2</v>
      </c>
      <c r="R41" s="235">
        <v>2</v>
      </c>
      <c r="S41" s="144">
        <v>2</v>
      </c>
      <c r="T41" s="235">
        <v>2</v>
      </c>
      <c r="U41" s="235"/>
      <c r="V41" s="235"/>
      <c r="W41" s="289">
        <v>5</v>
      </c>
      <c r="X41" s="144">
        <v>3</v>
      </c>
      <c r="Y41" s="235">
        <v>3</v>
      </c>
      <c r="Z41" s="235"/>
      <c r="AA41" s="235"/>
      <c r="AB41" s="235"/>
      <c r="AC41" s="235"/>
      <c r="AD41" s="235">
        <v>2</v>
      </c>
      <c r="AE41" s="235">
        <v>2</v>
      </c>
      <c r="AF41" s="235"/>
      <c r="AG41" s="235"/>
      <c r="AH41" s="235">
        <v>2</v>
      </c>
      <c r="AI41" s="235">
        <v>2</v>
      </c>
      <c r="AJ41" s="235"/>
      <c r="AK41" s="235"/>
      <c r="AL41" s="235"/>
      <c r="AM41" s="235"/>
      <c r="AN41" s="235"/>
      <c r="AO41" s="235"/>
      <c r="AP41" s="235"/>
      <c r="AQ41" s="235"/>
      <c r="AR41" s="235">
        <v>3</v>
      </c>
      <c r="AS41" s="235">
        <v>3</v>
      </c>
      <c r="AT41" s="235">
        <v>2</v>
      </c>
      <c r="AU41" s="235"/>
      <c r="AV41" s="235">
        <v>2</v>
      </c>
      <c r="AW41" s="235">
        <v>3</v>
      </c>
      <c r="AX41" s="235"/>
      <c r="AY41" s="235"/>
      <c r="AZ41" s="235"/>
      <c r="BA41" s="235"/>
      <c r="BB41" s="235"/>
      <c r="BC41" s="235"/>
    </row>
    <row r="42" ht="15" spans="1:53">
      <c r="A42" s="85">
        <v>36</v>
      </c>
      <c r="B42" s="86"/>
      <c r="C42" s="93" t="s">
        <v>81</v>
      </c>
      <c r="D42" s="88">
        <v>15</v>
      </c>
      <c r="E42" s="89"/>
      <c r="F42" s="137">
        <v>5</v>
      </c>
      <c r="G42" s="138">
        <v>5</v>
      </c>
      <c r="H42" s="92"/>
      <c r="I42" s="92"/>
      <c r="J42" s="196"/>
      <c r="K42" s="228">
        <f t="shared" si="3"/>
        <v>31.82</v>
      </c>
      <c r="L42" s="229">
        <f>SUM(M42:BA42)</f>
        <v>74</v>
      </c>
      <c r="M42" s="199">
        <v>2</v>
      </c>
      <c r="N42" s="200">
        <v>2</v>
      </c>
      <c r="O42" s="200">
        <v>2</v>
      </c>
      <c r="P42" s="200">
        <v>2</v>
      </c>
      <c r="Q42" s="138">
        <v>2</v>
      </c>
      <c r="R42" s="200">
        <v>2</v>
      </c>
      <c r="S42" s="290">
        <v>2</v>
      </c>
      <c r="T42" s="200">
        <v>3</v>
      </c>
      <c r="U42" s="200">
        <v>2</v>
      </c>
      <c r="V42" s="200"/>
      <c r="W42" s="288">
        <v>5</v>
      </c>
      <c r="X42" s="138">
        <v>3</v>
      </c>
      <c r="Y42" s="200">
        <v>3</v>
      </c>
      <c r="Z42" s="200"/>
      <c r="AA42" s="200"/>
      <c r="AB42" s="200">
        <v>2</v>
      </c>
      <c r="AC42" s="200">
        <v>2</v>
      </c>
      <c r="AD42" s="200">
        <v>2</v>
      </c>
      <c r="AE42" s="200">
        <v>2</v>
      </c>
      <c r="AF42" s="200">
        <v>2</v>
      </c>
      <c r="AG42" s="200">
        <v>2</v>
      </c>
      <c r="AH42" s="200">
        <v>2</v>
      </c>
      <c r="AI42" s="200">
        <v>2</v>
      </c>
      <c r="AJ42" s="200">
        <v>3</v>
      </c>
      <c r="AK42" s="200">
        <v>3</v>
      </c>
      <c r="AL42" s="200">
        <v>2</v>
      </c>
      <c r="AM42" s="200">
        <v>2</v>
      </c>
      <c r="AN42" s="200"/>
      <c r="AO42" s="200"/>
      <c r="AP42" s="200"/>
      <c r="AQ42" s="200"/>
      <c r="AR42" s="200">
        <v>2</v>
      </c>
      <c r="AS42" s="200">
        <v>2</v>
      </c>
      <c r="AT42" s="200">
        <v>2</v>
      </c>
      <c r="AU42" s="200">
        <v>2</v>
      </c>
      <c r="AV42" s="200">
        <v>2</v>
      </c>
      <c r="AW42" s="200">
        <v>2</v>
      </c>
      <c r="AX42" s="200"/>
      <c r="AY42" s="200"/>
      <c r="AZ42" s="200">
        <v>3</v>
      </c>
      <c r="BA42" s="200">
        <v>3</v>
      </c>
    </row>
    <row r="43" ht="15" spans="1:55">
      <c r="A43" s="85">
        <v>37</v>
      </c>
      <c r="B43" s="86"/>
      <c r="C43" s="93" t="s">
        <v>82</v>
      </c>
      <c r="D43" s="92">
        <v>29</v>
      </c>
      <c r="E43" s="89"/>
      <c r="F43" s="137">
        <v>5</v>
      </c>
      <c r="G43" s="138">
        <v>5</v>
      </c>
      <c r="H43" s="92"/>
      <c r="I43" s="92"/>
      <c r="J43" s="196"/>
      <c r="K43" s="228">
        <f t="shared" si="3"/>
        <v>20.64</v>
      </c>
      <c r="L43" s="229">
        <f t="shared" si="4"/>
        <v>48</v>
      </c>
      <c r="M43" s="199"/>
      <c r="N43" s="200"/>
      <c r="O43" s="200">
        <v>3</v>
      </c>
      <c r="P43" s="200">
        <v>3</v>
      </c>
      <c r="Q43" s="200">
        <v>2</v>
      </c>
      <c r="R43" s="200">
        <v>2</v>
      </c>
      <c r="S43" s="200">
        <v>3</v>
      </c>
      <c r="T43" s="200">
        <v>3</v>
      </c>
      <c r="U43" s="200"/>
      <c r="V43" s="200"/>
      <c r="W43" s="279"/>
      <c r="X43" s="200">
        <v>3</v>
      </c>
      <c r="Y43" s="200">
        <v>3</v>
      </c>
      <c r="Z43" s="200"/>
      <c r="AA43" s="200"/>
      <c r="AB43" s="200"/>
      <c r="AC43" s="200"/>
      <c r="AD43" s="200">
        <v>2</v>
      </c>
      <c r="AE43" s="200">
        <v>2</v>
      </c>
      <c r="AF43" s="200"/>
      <c r="AG43" s="200"/>
      <c r="AH43" s="200">
        <v>2</v>
      </c>
      <c r="AI43" s="200">
        <v>2</v>
      </c>
      <c r="AJ43" s="200">
        <v>2</v>
      </c>
      <c r="AK43" s="200">
        <v>2</v>
      </c>
      <c r="AL43" s="200"/>
      <c r="AM43" s="200"/>
      <c r="AN43" s="200"/>
      <c r="AO43" s="200"/>
      <c r="AP43" s="200"/>
      <c r="AQ43" s="200"/>
      <c r="AR43" s="200">
        <v>2</v>
      </c>
      <c r="AS43" s="200">
        <v>2</v>
      </c>
      <c r="AT43" s="200">
        <v>3</v>
      </c>
      <c r="AU43" s="200">
        <v>3</v>
      </c>
      <c r="AV43" s="200"/>
      <c r="AW43" s="200"/>
      <c r="AX43" s="200"/>
      <c r="AY43" s="200"/>
      <c r="AZ43" s="200">
        <v>2</v>
      </c>
      <c r="BA43" s="200">
        <v>2</v>
      </c>
      <c r="BB43" s="200"/>
      <c r="BC43" s="200"/>
    </row>
    <row r="44" ht="15" spans="1:55">
      <c r="A44" s="85">
        <v>38</v>
      </c>
      <c r="B44" s="86"/>
      <c r="C44" s="93" t="s">
        <v>83</v>
      </c>
      <c r="D44" s="88">
        <v>6</v>
      </c>
      <c r="E44" s="89"/>
      <c r="F44" s="137">
        <v>2</v>
      </c>
      <c r="G44" s="138">
        <v>2</v>
      </c>
      <c r="H44" s="92"/>
      <c r="I44" s="92"/>
      <c r="J44" s="196"/>
      <c r="K44" s="228">
        <f t="shared" si="3"/>
        <v>19.78</v>
      </c>
      <c r="L44" s="229">
        <f t="shared" si="4"/>
        <v>46</v>
      </c>
      <c r="M44" s="199">
        <v>2</v>
      </c>
      <c r="N44" s="200">
        <v>2</v>
      </c>
      <c r="O44" s="200"/>
      <c r="P44" s="200"/>
      <c r="Q44" s="200">
        <v>2</v>
      </c>
      <c r="R44" s="200">
        <v>2</v>
      </c>
      <c r="S44" s="200">
        <v>2</v>
      </c>
      <c r="T44" s="200">
        <v>3</v>
      </c>
      <c r="U44" s="200"/>
      <c r="V44" s="200"/>
      <c r="W44" s="279"/>
      <c r="X44" s="200">
        <v>3</v>
      </c>
      <c r="Y44" s="200">
        <v>3</v>
      </c>
      <c r="Z44" s="200"/>
      <c r="AA44" s="200"/>
      <c r="AB44" s="200">
        <v>2</v>
      </c>
      <c r="AC44" s="200">
        <v>2</v>
      </c>
      <c r="AD44" s="200"/>
      <c r="AE44" s="200"/>
      <c r="AF44" s="200"/>
      <c r="AG44" s="200"/>
      <c r="AH44" s="200">
        <v>2</v>
      </c>
      <c r="AI44" s="200">
        <v>3</v>
      </c>
      <c r="AJ44" s="200">
        <v>2</v>
      </c>
      <c r="AK44" s="200">
        <v>2</v>
      </c>
      <c r="AL44" s="200"/>
      <c r="AM44" s="200"/>
      <c r="AN44" s="200"/>
      <c r="AO44" s="200"/>
      <c r="AP44" s="200"/>
      <c r="AQ44" s="200"/>
      <c r="AR44" s="200">
        <v>2</v>
      </c>
      <c r="AS44" s="200">
        <v>2</v>
      </c>
      <c r="AT44" s="200"/>
      <c r="AU44" s="200"/>
      <c r="AV44" s="200"/>
      <c r="AW44" s="200"/>
      <c r="AX44" s="200"/>
      <c r="AY44" s="200"/>
      <c r="AZ44" s="200">
        <v>3</v>
      </c>
      <c r="BA44" s="200">
        <v>3</v>
      </c>
      <c r="BB44" s="200">
        <v>2</v>
      </c>
      <c r="BC44" s="200">
        <v>2</v>
      </c>
    </row>
    <row r="45" ht="15" spans="1:55">
      <c r="A45" s="85">
        <v>39</v>
      </c>
      <c r="B45" s="86"/>
      <c r="C45" s="145" t="s">
        <v>84</v>
      </c>
      <c r="D45" s="92">
        <v>31</v>
      </c>
      <c r="E45" s="89"/>
      <c r="F45" s="137">
        <v>2</v>
      </c>
      <c r="G45" s="138">
        <v>2</v>
      </c>
      <c r="H45" s="146">
        <v>2</v>
      </c>
      <c r="I45" s="146">
        <v>2</v>
      </c>
      <c r="J45" s="196"/>
      <c r="K45" s="228">
        <f t="shared" si="3"/>
        <v>12.9</v>
      </c>
      <c r="L45" s="229">
        <f t="shared" si="4"/>
        <v>30</v>
      </c>
      <c r="M45" s="199"/>
      <c r="N45" s="200"/>
      <c r="O45" s="200"/>
      <c r="P45" s="200"/>
      <c r="Q45" s="200">
        <v>2</v>
      </c>
      <c r="R45" s="200">
        <v>2</v>
      </c>
      <c r="S45" s="200"/>
      <c r="T45" s="200"/>
      <c r="U45" s="200"/>
      <c r="V45" s="200"/>
      <c r="W45" s="279"/>
      <c r="X45" s="200">
        <v>3</v>
      </c>
      <c r="Y45" s="200">
        <v>3</v>
      </c>
      <c r="Z45" s="200"/>
      <c r="AA45" s="200"/>
      <c r="AB45" s="200"/>
      <c r="AC45" s="200"/>
      <c r="AD45" s="200">
        <v>4</v>
      </c>
      <c r="AE45" s="200">
        <v>4</v>
      </c>
      <c r="AF45" s="200"/>
      <c r="AG45" s="200"/>
      <c r="AH45" s="200">
        <v>2</v>
      </c>
      <c r="AI45" s="200">
        <v>2</v>
      </c>
      <c r="AJ45" s="200"/>
      <c r="AK45" s="200"/>
      <c r="AL45" s="200"/>
      <c r="AM45" s="200"/>
      <c r="AN45" s="200"/>
      <c r="AO45" s="200"/>
      <c r="AP45" s="200"/>
      <c r="AQ45" s="200"/>
      <c r="AR45" s="200">
        <v>2</v>
      </c>
      <c r="AS45" s="200">
        <v>2</v>
      </c>
      <c r="AT45" s="200"/>
      <c r="AU45" s="200"/>
      <c r="AV45" s="200"/>
      <c r="AW45" s="200"/>
      <c r="AX45" s="200"/>
      <c r="AY45" s="200"/>
      <c r="AZ45" s="200">
        <v>2</v>
      </c>
      <c r="BA45" s="200">
        <v>2</v>
      </c>
      <c r="BB45" s="200"/>
      <c r="BC45" s="200"/>
    </row>
    <row r="46" ht="15.75" spans="1:55">
      <c r="A46" s="109">
        <v>40</v>
      </c>
      <c r="B46" s="147"/>
      <c r="C46" s="129" t="s">
        <v>85</v>
      </c>
      <c r="D46" s="111">
        <v>13</v>
      </c>
      <c r="E46" s="89"/>
      <c r="F46" s="148">
        <v>2</v>
      </c>
      <c r="G46" s="149">
        <v>2</v>
      </c>
      <c r="H46" s="77"/>
      <c r="I46" s="77"/>
      <c r="J46" s="202"/>
      <c r="K46" s="236">
        <f t="shared" si="3"/>
        <v>21.93</v>
      </c>
      <c r="L46" s="237">
        <f t="shared" si="4"/>
        <v>51</v>
      </c>
      <c r="M46" s="238">
        <v>2</v>
      </c>
      <c r="N46" s="239">
        <v>2</v>
      </c>
      <c r="O46" s="239">
        <v>2</v>
      </c>
      <c r="P46" s="239">
        <v>2</v>
      </c>
      <c r="Q46" s="239"/>
      <c r="R46" s="239"/>
      <c r="S46" s="239"/>
      <c r="T46" s="239"/>
      <c r="U46" s="239"/>
      <c r="V46" s="239"/>
      <c r="W46" s="291"/>
      <c r="X46" s="239">
        <v>4</v>
      </c>
      <c r="Y46" s="239">
        <v>4</v>
      </c>
      <c r="Z46" s="239"/>
      <c r="AA46" s="239"/>
      <c r="AB46" s="239">
        <v>2</v>
      </c>
      <c r="AC46" s="239">
        <v>2</v>
      </c>
      <c r="AD46" s="239">
        <v>2</v>
      </c>
      <c r="AE46" s="239">
        <v>2</v>
      </c>
      <c r="AF46" s="239"/>
      <c r="AG46" s="239"/>
      <c r="AH46" s="239">
        <v>4</v>
      </c>
      <c r="AI46" s="239">
        <v>4</v>
      </c>
      <c r="AJ46" s="239">
        <v>2</v>
      </c>
      <c r="AK46" s="239">
        <v>2</v>
      </c>
      <c r="AL46" s="239"/>
      <c r="AM46" s="239"/>
      <c r="AN46" s="239"/>
      <c r="AO46" s="239"/>
      <c r="AP46" s="239"/>
      <c r="AQ46" s="239"/>
      <c r="AR46" s="239">
        <v>2</v>
      </c>
      <c r="AS46" s="239">
        <v>2</v>
      </c>
      <c r="AT46" s="239"/>
      <c r="AU46" s="239"/>
      <c r="AV46" s="239"/>
      <c r="AW46" s="239"/>
      <c r="AX46" s="239"/>
      <c r="AY46" s="239"/>
      <c r="AZ46" s="239">
        <v>3</v>
      </c>
      <c r="BA46" s="239">
        <v>4</v>
      </c>
      <c r="BB46" s="239">
        <v>2</v>
      </c>
      <c r="BC46" s="239">
        <v>2</v>
      </c>
    </row>
    <row r="47" ht="15.75" spans="1:55">
      <c r="A47" s="78">
        <v>41</v>
      </c>
      <c r="B47" s="79" t="s">
        <v>86</v>
      </c>
      <c r="C47" s="80" t="s">
        <v>87</v>
      </c>
      <c r="D47" s="81">
        <v>18</v>
      </c>
      <c r="E47" s="82">
        <v>318</v>
      </c>
      <c r="F47" s="150">
        <v>5</v>
      </c>
      <c r="G47" s="151">
        <v>15</v>
      </c>
      <c r="H47" s="81"/>
      <c r="I47" s="81"/>
      <c r="J47" s="191">
        <v>65</v>
      </c>
      <c r="K47" s="240">
        <f t="shared" si="3"/>
        <v>30.1</v>
      </c>
      <c r="L47" s="191">
        <f t="shared" si="4"/>
        <v>70</v>
      </c>
      <c r="M47" s="241">
        <v>2</v>
      </c>
      <c r="N47" s="242">
        <v>2</v>
      </c>
      <c r="O47" s="242"/>
      <c r="P47" s="242"/>
      <c r="Q47" s="242"/>
      <c r="R47" s="242"/>
      <c r="S47" s="242">
        <v>2</v>
      </c>
      <c r="T47" s="242">
        <v>2</v>
      </c>
      <c r="U47" s="242"/>
      <c r="V47" s="242"/>
      <c r="W47" s="292"/>
      <c r="X47" s="242">
        <v>4</v>
      </c>
      <c r="Y47" s="242">
        <v>4</v>
      </c>
      <c r="Z47" s="242">
        <v>2</v>
      </c>
      <c r="AA47" s="242">
        <v>2</v>
      </c>
      <c r="AB47" s="242">
        <v>2</v>
      </c>
      <c r="AC47" s="242">
        <v>2</v>
      </c>
      <c r="AD47" s="242">
        <v>2</v>
      </c>
      <c r="AE47" s="242">
        <v>2</v>
      </c>
      <c r="AF47" s="242">
        <v>2</v>
      </c>
      <c r="AG47" s="242">
        <v>2</v>
      </c>
      <c r="AH47" s="242">
        <v>2</v>
      </c>
      <c r="AI47" s="242">
        <v>2</v>
      </c>
      <c r="AJ47" s="242">
        <v>2</v>
      </c>
      <c r="AK47" s="242">
        <v>2</v>
      </c>
      <c r="AL47" s="242"/>
      <c r="AM47" s="242"/>
      <c r="AN47" s="242">
        <v>2</v>
      </c>
      <c r="AO47" s="242">
        <v>2</v>
      </c>
      <c r="AP47" s="242"/>
      <c r="AQ47" s="242"/>
      <c r="AR47" s="242">
        <v>2</v>
      </c>
      <c r="AS47" s="242">
        <v>2</v>
      </c>
      <c r="AT47" s="242">
        <v>4</v>
      </c>
      <c r="AU47" s="242">
        <v>4</v>
      </c>
      <c r="AV47" s="242">
        <v>2</v>
      </c>
      <c r="AW47" s="242">
        <v>2</v>
      </c>
      <c r="AX47" s="242">
        <v>2</v>
      </c>
      <c r="AY47" s="242">
        <v>2</v>
      </c>
      <c r="AZ47" s="242">
        <v>3</v>
      </c>
      <c r="BA47" s="242">
        <v>3</v>
      </c>
      <c r="BB47" s="242"/>
      <c r="BC47" s="242"/>
    </row>
    <row r="48" ht="15" spans="1:55">
      <c r="A48" s="85">
        <v>42</v>
      </c>
      <c r="B48" s="86"/>
      <c r="C48" s="93" t="s">
        <v>88</v>
      </c>
      <c r="D48" s="92">
        <v>36</v>
      </c>
      <c r="E48" s="89"/>
      <c r="F48" s="152">
        <v>3</v>
      </c>
      <c r="G48" s="153">
        <v>7</v>
      </c>
      <c r="H48" s="92"/>
      <c r="I48" s="92"/>
      <c r="J48" s="196"/>
      <c r="K48" s="211">
        <f t="shared" si="3"/>
        <v>20.64</v>
      </c>
      <c r="L48" s="212">
        <f t="shared" si="4"/>
        <v>48</v>
      </c>
      <c r="M48" s="213"/>
      <c r="N48" s="214"/>
      <c r="O48" s="214"/>
      <c r="P48" s="214"/>
      <c r="Q48" s="214"/>
      <c r="R48" s="214"/>
      <c r="S48" s="214"/>
      <c r="T48" s="214"/>
      <c r="U48" s="214"/>
      <c r="V48" s="214"/>
      <c r="W48" s="283"/>
      <c r="X48" s="214">
        <v>4</v>
      </c>
      <c r="Y48" s="214">
        <v>4</v>
      </c>
      <c r="Z48" s="214">
        <v>2</v>
      </c>
      <c r="AA48" s="214">
        <v>2</v>
      </c>
      <c r="AB48" s="214"/>
      <c r="AC48" s="214"/>
      <c r="AD48" s="214">
        <v>2</v>
      </c>
      <c r="AE48" s="214">
        <v>2</v>
      </c>
      <c r="AF48" s="214"/>
      <c r="AG48" s="214"/>
      <c r="AH48" s="214">
        <v>2</v>
      </c>
      <c r="AI48" s="214">
        <v>2</v>
      </c>
      <c r="AJ48" s="214"/>
      <c r="AK48" s="214"/>
      <c r="AL48" s="214">
        <v>2</v>
      </c>
      <c r="AM48" s="214">
        <v>2</v>
      </c>
      <c r="AN48" s="214"/>
      <c r="AO48" s="214"/>
      <c r="AP48" s="214"/>
      <c r="AQ48" s="214"/>
      <c r="AR48" s="214"/>
      <c r="AS48" s="214"/>
      <c r="AT48" s="214">
        <v>4</v>
      </c>
      <c r="AU48" s="214">
        <v>4</v>
      </c>
      <c r="AV48" s="214">
        <v>2</v>
      </c>
      <c r="AW48" s="214">
        <v>2</v>
      </c>
      <c r="AX48" s="214">
        <v>2</v>
      </c>
      <c r="AY48" s="214">
        <v>2</v>
      </c>
      <c r="AZ48" s="214">
        <v>4</v>
      </c>
      <c r="BA48" s="214">
        <v>4</v>
      </c>
      <c r="BB48" s="214"/>
      <c r="BC48" s="214"/>
    </row>
    <row r="49" ht="15" spans="1:55">
      <c r="A49" s="85">
        <v>43</v>
      </c>
      <c r="B49" s="86"/>
      <c r="C49" s="93" t="s">
        <v>89</v>
      </c>
      <c r="D49" s="92">
        <v>49</v>
      </c>
      <c r="E49" s="89"/>
      <c r="F49" s="152">
        <v>3</v>
      </c>
      <c r="G49" s="153">
        <v>2</v>
      </c>
      <c r="H49" s="92"/>
      <c r="I49" s="92"/>
      <c r="J49" s="196"/>
      <c r="K49" s="211">
        <f t="shared" si="3"/>
        <v>17.2</v>
      </c>
      <c r="L49" s="212">
        <f t="shared" si="4"/>
        <v>40</v>
      </c>
      <c r="M49" s="213"/>
      <c r="N49" s="214"/>
      <c r="O49" s="214"/>
      <c r="P49" s="214"/>
      <c r="Q49" s="214"/>
      <c r="R49" s="214"/>
      <c r="S49" s="214">
        <v>3</v>
      </c>
      <c r="T49" s="214">
        <v>3</v>
      </c>
      <c r="U49" s="214"/>
      <c r="V49" s="214"/>
      <c r="W49" s="283"/>
      <c r="X49" s="214">
        <v>4</v>
      </c>
      <c r="Y49" s="214">
        <v>4</v>
      </c>
      <c r="Z49" s="214"/>
      <c r="AA49" s="214"/>
      <c r="AB49" s="8"/>
      <c r="AC49" s="8"/>
      <c r="AD49" s="214"/>
      <c r="AE49" s="214"/>
      <c r="AF49" s="214"/>
      <c r="AG49" s="214"/>
      <c r="AH49" s="214"/>
      <c r="AI49" s="214"/>
      <c r="AJ49" s="214">
        <v>3</v>
      </c>
      <c r="AK49" s="214">
        <v>3</v>
      </c>
      <c r="AL49" s="214"/>
      <c r="AM49" s="214"/>
      <c r="AN49" s="214">
        <v>2</v>
      </c>
      <c r="AO49" s="214">
        <v>2</v>
      </c>
      <c r="AP49" s="214"/>
      <c r="AQ49" s="214"/>
      <c r="AR49" s="214"/>
      <c r="AS49" s="214"/>
      <c r="AT49" s="214">
        <v>3</v>
      </c>
      <c r="AU49" s="214">
        <v>3</v>
      </c>
      <c r="AV49" s="214">
        <v>3</v>
      </c>
      <c r="AW49" s="214">
        <v>3</v>
      </c>
      <c r="AX49" s="214"/>
      <c r="AY49" s="214"/>
      <c r="AZ49" s="214">
        <v>2</v>
      </c>
      <c r="BA49" s="214">
        <v>2</v>
      </c>
      <c r="BB49" s="214"/>
      <c r="BC49" s="214"/>
    </row>
    <row r="50" customHeight="1" spans="1:55">
      <c r="A50" s="85">
        <v>44</v>
      </c>
      <c r="B50" s="86"/>
      <c r="C50" s="93" t="s">
        <v>90</v>
      </c>
      <c r="D50" s="92">
        <v>213</v>
      </c>
      <c r="E50" s="89"/>
      <c r="F50" s="152">
        <v>5</v>
      </c>
      <c r="G50" s="153">
        <v>25</v>
      </c>
      <c r="H50" s="92"/>
      <c r="I50" s="92"/>
      <c r="J50" s="196"/>
      <c r="K50" s="211">
        <f t="shared" si="3"/>
        <v>35.69</v>
      </c>
      <c r="L50" s="212">
        <f t="shared" si="4"/>
        <v>83</v>
      </c>
      <c r="M50" s="213"/>
      <c r="N50" s="214"/>
      <c r="O50" s="214">
        <v>2</v>
      </c>
      <c r="P50" s="214">
        <v>2</v>
      </c>
      <c r="Q50" s="214">
        <v>3</v>
      </c>
      <c r="R50" s="214">
        <v>3</v>
      </c>
      <c r="S50" s="214">
        <v>3</v>
      </c>
      <c r="T50" s="214">
        <v>3</v>
      </c>
      <c r="U50" s="214"/>
      <c r="V50" s="214"/>
      <c r="W50" s="285">
        <v>5</v>
      </c>
      <c r="X50" s="214">
        <v>4</v>
      </c>
      <c r="Y50" s="214">
        <v>4</v>
      </c>
      <c r="Z50" s="214">
        <v>2</v>
      </c>
      <c r="AA50" s="214">
        <v>2</v>
      </c>
      <c r="AB50" s="214">
        <v>2</v>
      </c>
      <c r="AC50" s="214">
        <v>2</v>
      </c>
      <c r="AD50" s="214"/>
      <c r="AE50" s="214"/>
      <c r="AF50" s="214"/>
      <c r="AG50" s="214"/>
      <c r="AH50" s="214">
        <v>2</v>
      </c>
      <c r="AI50" s="214">
        <v>2</v>
      </c>
      <c r="AJ50" s="214">
        <v>3</v>
      </c>
      <c r="AK50" s="214">
        <v>3</v>
      </c>
      <c r="AL50" s="214"/>
      <c r="AM50" s="214"/>
      <c r="AN50" s="214">
        <v>2</v>
      </c>
      <c r="AO50" s="214">
        <v>2</v>
      </c>
      <c r="AP50" s="214"/>
      <c r="AQ50" s="214"/>
      <c r="AR50" s="214">
        <v>3</v>
      </c>
      <c r="AS50" s="214">
        <v>3</v>
      </c>
      <c r="AT50" s="214">
        <v>4</v>
      </c>
      <c r="AU50" s="214">
        <v>4</v>
      </c>
      <c r="AV50" s="214">
        <v>3</v>
      </c>
      <c r="AW50" s="214">
        <v>3</v>
      </c>
      <c r="AX50" s="214">
        <v>2</v>
      </c>
      <c r="AY50" s="214">
        <v>2</v>
      </c>
      <c r="AZ50" s="214">
        <v>4</v>
      </c>
      <c r="BA50" s="214">
        <v>4</v>
      </c>
      <c r="BB50" s="214"/>
      <c r="BC50" s="214"/>
    </row>
    <row r="51" ht="15.75" spans="1:55">
      <c r="A51" s="94">
        <v>45</v>
      </c>
      <c r="B51" s="95"/>
      <c r="C51" s="119" t="s">
        <v>91</v>
      </c>
      <c r="D51" s="97">
        <v>2</v>
      </c>
      <c r="E51" s="98"/>
      <c r="F51" s="154"/>
      <c r="G51" s="155"/>
      <c r="H51" s="101"/>
      <c r="I51" s="101"/>
      <c r="J51" s="202"/>
      <c r="K51" s="243">
        <f t="shared" si="3"/>
        <v>43</v>
      </c>
      <c r="L51" s="244">
        <f t="shared" si="4"/>
        <v>100</v>
      </c>
      <c r="M51" s="245">
        <v>2</v>
      </c>
      <c r="N51" s="246">
        <v>2</v>
      </c>
      <c r="O51" s="246"/>
      <c r="P51" s="246"/>
      <c r="Q51" s="246">
        <v>2</v>
      </c>
      <c r="R51" s="246">
        <v>3</v>
      </c>
      <c r="S51" s="246">
        <v>2</v>
      </c>
      <c r="T51" s="246">
        <v>2</v>
      </c>
      <c r="U51" s="246">
        <v>2</v>
      </c>
      <c r="V51" s="246"/>
      <c r="W51" s="246"/>
      <c r="X51" s="246">
        <v>4</v>
      </c>
      <c r="Y51" s="246">
        <v>4</v>
      </c>
      <c r="Z51" s="246">
        <v>2</v>
      </c>
      <c r="AA51" s="246">
        <v>3</v>
      </c>
      <c r="AB51" s="246">
        <v>2</v>
      </c>
      <c r="AC51" s="246">
        <v>2</v>
      </c>
      <c r="AD51" s="246">
        <v>2</v>
      </c>
      <c r="AE51" s="246">
        <v>2</v>
      </c>
      <c r="AF51" s="246">
        <v>2</v>
      </c>
      <c r="AG51" s="246">
        <v>2</v>
      </c>
      <c r="AH51" s="246">
        <v>2</v>
      </c>
      <c r="AI51" s="246">
        <v>2</v>
      </c>
      <c r="AJ51" s="246">
        <v>3</v>
      </c>
      <c r="AK51" s="246">
        <v>3</v>
      </c>
      <c r="AL51" s="246">
        <v>3</v>
      </c>
      <c r="AM51" s="246">
        <v>3</v>
      </c>
      <c r="AN51" s="246">
        <v>2</v>
      </c>
      <c r="AO51" s="246">
        <v>2</v>
      </c>
      <c r="AP51" s="246">
        <v>3</v>
      </c>
      <c r="AQ51" s="246">
        <v>3</v>
      </c>
      <c r="AR51" s="246">
        <v>2</v>
      </c>
      <c r="AS51" s="246">
        <v>2</v>
      </c>
      <c r="AT51" s="246">
        <v>4</v>
      </c>
      <c r="AU51" s="246">
        <v>4</v>
      </c>
      <c r="AV51" s="246">
        <v>4</v>
      </c>
      <c r="AW51" s="246">
        <v>4</v>
      </c>
      <c r="AX51" s="324">
        <v>3</v>
      </c>
      <c r="AY51" s="324">
        <v>3</v>
      </c>
      <c r="AZ51" s="246">
        <v>3</v>
      </c>
      <c r="BA51" s="246">
        <v>3</v>
      </c>
      <c r="BB51" s="246"/>
      <c r="BC51" s="246">
        <v>2</v>
      </c>
    </row>
    <row r="52" ht="14.45" customHeight="1" spans="1:55">
      <c r="A52" s="78">
        <v>46</v>
      </c>
      <c r="B52" s="79" t="s">
        <v>92</v>
      </c>
      <c r="C52" s="133" t="s">
        <v>93</v>
      </c>
      <c r="D52" s="156">
        <v>3</v>
      </c>
      <c r="E52" s="82">
        <v>355</v>
      </c>
      <c r="F52" s="117">
        <v>6</v>
      </c>
      <c r="G52" s="117">
        <v>4</v>
      </c>
      <c r="H52" s="117">
        <v>18</v>
      </c>
      <c r="I52" s="117">
        <v>2</v>
      </c>
      <c r="J52" s="191">
        <v>103</v>
      </c>
      <c r="K52" s="247" t="s">
        <v>94</v>
      </c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</row>
    <row r="53" ht="15" spans="1:55">
      <c r="A53" s="85">
        <v>47</v>
      </c>
      <c r="B53" s="86"/>
      <c r="C53" s="145" t="s">
        <v>95</v>
      </c>
      <c r="D53" s="92">
        <v>52</v>
      </c>
      <c r="E53" s="89"/>
      <c r="F53" s="117">
        <v>2</v>
      </c>
      <c r="G53" s="117">
        <v>2</v>
      </c>
      <c r="H53" s="117">
        <v>6</v>
      </c>
      <c r="I53" s="117"/>
      <c r="J53" s="196"/>
      <c r="K53" s="249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  <c r="AX53" s="250"/>
      <c r="AY53" s="250"/>
      <c r="AZ53" s="250"/>
      <c r="BA53" s="250"/>
      <c r="BB53" s="250"/>
      <c r="BC53" s="250"/>
    </row>
    <row r="54" ht="15" spans="1:55">
      <c r="A54" s="85">
        <v>48</v>
      </c>
      <c r="B54" s="86"/>
      <c r="C54" s="145" t="s">
        <v>96</v>
      </c>
      <c r="D54" s="92">
        <v>78</v>
      </c>
      <c r="E54" s="89"/>
      <c r="F54" s="117">
        <v>2</v>
      </c>
      <c r="G54" s="117">
        <v>2</v>
      </c>
      <c r="H54" s="117">
        <v>2</v>
      </c>
      <c r="I54" s="117"/>
      <c r="J54" s="196"/>
      <c r="K54" s="249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250"/>
      <c r="AZ54" s="250"/>
      <c r="BA54" s="250"/>
      <c r="BB54" s="250"/>
      <c r="BC54" s="250"/>
    </row>
    <row r="55" ht="15" spans="1:55">
      <c r="A55" s="85">
        <v>49</v>
      </c>
      <c r="B55" s="86"/>
      <c r="C55" s="145" t="s">
        <v>97</v>
      </c>
      <c r="D55" s="92">
        <v>32</v>
      </c>
      <c r="E55" s="89"/>
      <c r="F55" s="117">
        <v>4</v>
      </c>
      <c r="G55" s="117">
        <v>2</v>
      </c>
      <c r="H55" s="117">
        <v>10</v>
      </c>
      <c r="I55" s="117">
        <v>2</v>
      </c>
      <c r="J55" s="196"/>
      <c r="K55" s="249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</row>
    <row r="56" ht="15" spans="1:55">
      <c r="A56" s="85">
        <v>50</v>
      </c>
      <c r="B56" s="86"/>
      <c r="C56" s="145" t="s">
        <v>98</v>
      </c>
      <c r="D56" s="92">
        <v>66</v>
      </c>
      <c r="E56" s="89"/>
      <c r="F56" s="117">
        <v>2</v>
      </c>
      <c r="G56" s="117">
        <v>2</v>
      </c>
      <c r="H56" s="117">
        <v>2</v>
      </c>
      <c r="I56" s="117"/>
      <c r="J56" s="196"/>
      <c r="K56" s="249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  <c r="AY56" s="250"/>
      <c r="AZ56" s="250"/>
      <c r="BA56" s="250"/>
      <c r="BB56" s="250"/>
      <c r="BC56" s="250"/>
    </row>
    <row r="57" ht="15" spans="1:55">
      <c r="A57" s="85">
        <v>51</v>
      </c>
      <c r="B57" s="86"/>
      <c r="C57" s="145" t="s">
        <v>99</v>
      </c>
      <c r="D57" s="92">
        <v>62</v>
      </c>
      <c r="E57" s="89"/>
      <c r="F57" s="117">
        <v>4</v>
      </c>
      <c r="G57" s="117">
        <v>2</v>
      </c>
      <c r="H57" s="117">
        <v>9</v>
      </c>
      <c r="I57" s="117">
        <v>2</v>
      </c>
      <c r="J57" s="196"/>
      <c r="K57" s="249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250"/>
      <c r="AX57" s="250"/>
      <c r="AY57" s="250"/>
      <c r="AZ57" s="250"/>
      <c r="BA57" s="250"/>
      <c r="BB57" s="250"/>
      <c r="BC57" s="250"/>
    </row>
    <row r="58" ht="15" spans="1:55">
      <c r="A58" s="85">
        <v>52</v>
      </c>
      <c r="B58" s="86"/>
      <c r="C58" s="145" t="s">
        <v>100</v>
      </c>
      <c r="D58" s="92">
        <v>20</v>
      </c>
      <c r="E58" s="89"/>
      <c r="F58" s="117">
        <v>2</v>
      </c>
      <c r="G58" s="117">
        <v>2</v>
      </c>
      <c r="H58" s="117">
        <v>6</v>
      </c>
      <c r="I58" s="117"/>
      <c r="J58" s="196"/>
      <c r="K58" s="249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250"/>
      <c r="AX58" s="250"/>
      <c r="AY58" s="250"/>
      <c r="AZ58" s="250"/>
      <c r="BA58" s="250"/>
      <c r="BB58" s="250"/>
      <c r="BC58" s="250"/>
    </row>
    <row r="59" ht="15.75" spans="1:55">
      <c r="A59" s="109">
        <v>53</v>
      </c>
      <c r="B59" s="147"/>
      <c r="C59" s="157" t="s">
        <v>101</v>
      </c>
      <c r="D59" s="77">
        <v>42</v>
      </c>
      <c r="E59" s="89"/>
      <c r="F59" s="131">
        <v>2</v>
      </c>
      <c r="G59" s="131">
        <v>2</v>
      </c>
      <c r="H59" s="131">
        <v>2</v>
      </c>
      <c r="I59" s="131"/>
      <c r="J59" s="196"/>
      <c r="K59" s="249"/>
      <c r="L59" s="250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</row>
    <row r="60" ht="16.5" spans="1:55">
      <c r="A60" s="158" t="s">
        <v>39</v>
      </c>
      <c r="B60" s="159"/>
      <c r="C60" s="159"/>
      <c r="D60" s="160">
        <v>2700</v>
      </c>
      <c r="E60" s="161"/>
      <c r="F60" s="162">
        <f>SUM(F7:F59)</f>
        <v>376</v>
      </c>
      <c r="G60" s="162">
        <f t="shared" ref="G60:I60" si="5">SUM(G7:G59)</f>
        <v>399</v>
      </c>
      <c r="H60" s="162">
        <f t="shared" si="5"/>
        <v>61</v>
      </c>
      <c r="I60" s="162">
        <f t="shared" si="5"/>
        <v>12</v>
      </c>
      <c r="J60" s="162">
        <v>848</v>
      </c>
      <c r="K60" s="162">
        <v>590</v>
      </c>
      <c r="L60" s="252">
        <f>SUM(L7:L51)</f>
        <v>1372</v>
      </c>
      <c r="M60" s="253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</row>
    <row r="61" ht="13.9" customHeight="1" spans="1:55">
      <c r="A61" s="163" t="s">
        <v>102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</row>
  </sheetData>
  <mergeCells count="86">
    <mergeCell ref="A1:BC1"/>
    <mergeCell ref="M2:N2"/>
    <mergeCell ref="O2:P2"/>
    <mergeCell ref="Q2:R2"/>
    <mergeCell ref="S2:T2"/>
    <mergeCell ref="U2:V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H4:I4"/>
    <mergeCell ref="A6:C6"/>
    <mergeCell ref="A60:C60"/>
    <mergeCell ref="D60:E60"/>
    <mergeCell ref="A61:AG61"/>
    <mergeCell ref="A2:A5"/>
    <mergeCell ref="B2:B5"/>
    <mergeCell ref="B7:B15"/>
    <mergeCell ref="B16:B25"/>
    <mergeCell ref="B26:B28"/>
    <mergeCell ref="B29:B32"/>
    <mergeCell ref="B33:B40"/>
    <mergeCell ref="B41:B46"/>
    <mergeCell ref="B47:B51"/>
    <mergeCell ref="B52:B59"/>
    <mergeCell ref="C2:C5"/>
    <mergeCell ref="E7:E15"/>
    <mergeCell ref="E16:E25"/>
    <mergeCell ref="E26:E28"/>
    <mergeCell ref="E29:E32"/>
    <mergeCell ref="E33:E40"/>
    <mergeCell ref="E41:E46"/>
    <mergeCell ref="E47:E51"/>
    <mergeCell ref="E52:E59"/>
    <mergeCell ref="F4:F5"/>
    <mergeCell ref="G4:G5"/>
    <mergeCell ref="J4:J5"/>
    <mergeCell ref="J7:J15"/>
    <mergeCell ref="J16:J25"/>
    <mergeCell ref="J26:J28"/>
    <mergeCell ref="J29:J32"/>
    <mergeCell ref="J33:J40"/>
    <mergeCell ref="J41:J46"/>
    <mergeCell ref="J47:J51"/>
    <mergeCell ref="J52:J59"/>
    <mergeCell ref="K4:K5"/>
    <mergeCell ref="L4:L5"/>
    <mergeCell ref="W2:W3"/>
    <mergeCell ref="W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P4:AQ5"/>
    <mergeCell ref="AR4:AS5"/>
    <mergeCell ref="AT4:AU5"/>
    <mergeCell ref="AV4:AW5"/>
    <mergeCell ref="AX4:AY5"/>
    <mergeCell ref="AZ4:BA5"/>
    <mergeCell ref="BB4:BC5"/>
    <mergeCell ref="D2:E5"/>
    <mergeCell ref="M4:N5"/>
    <mergeCell ref="O4:P5"/>
    <mergeCell ref="Q4:R5"/>
    <mergeCell ref="S4:T5"/>
    <mergeCell ref="U4:V5"/>
    <mergeCell ref="F2:J3"/>
    <mergeCell ref="K2:L3"/>
    <mergeCell ref="K52:BC59"/>
  </mergeCells>
  <conditionalFormatting sqref="C2:D2 C7:C59">
    <cfRule type="cellIs" dxfId="0" priority="2" operator="equal">
      <formula>605301</formula>
    </cfRule>
  </conditionalFormatting>
  <printOptions horizontalCentered="1"/>
  <pageMargins left="0.118110236220472" right="0.118110236220472" top="0.118110236220472" bottom="0.118110236220472" header="0.31496062992126" footer="0.118110236220472"/>
  <pageSetup paperSize="8" scale="95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R3" sqref="R3"/>
    </sheetView>
  </sheetViews>
  <sheetFormatPr defaultColWidth="9" defaultRowHeight="13.5"/>
  <cols>
    <col min="1" max="1" width="3.625" customWidth="1"/>
    <col min="3" max="14" width="8.5" style="3" customWidth="1"/>
    <col min="15" max="15" width="10.625" style="3" customWidth="1"/>
  </cols>
  <sheetData>
    <row r="1" ht="39.6" customHeight="1" spans="1:17">
      <c r="A1" s="39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ht="28.9" customHeight="1" spans="1:17">
      <c r="A2" s="9" t="s">
        <v>104</v>
      </c>
      <c r="B2" s="40" t="s">
        <v>105</v>
      </c>
      <c r="C2" s="41" t="s">
        <v>106</v>
      </c>
      <c r="D2" s="41"/>
      <c r="E2" s="41"/>
      <c r="F2" s="41" t="s">
        <v>107</v>
      </c>
      <c r="G2" s="41"/>
      <c r="H2" s="41"/>
      <c r="I2" s="41"/>
      <c r="J2" s="44" t="s">
        <v>108</v>
      </c>
      <c r="K2" s="45" t="s">
        <v>109</v>
      </c>
      <c r="L2" s="46"/>
      <c r="M2" s="47"/>
      <c r="N2" s="44" t="s">
        <v>110</v>
      </c>
      <c r="O2" s="44"/>
      <c r="P2" s="44" t="s">
        <v>111</v>
      </c>
      <c r="Q2" s="44" t="s">
        <v>112</v>
      </c>
    </row>
    <row r="3" ht="81" spans="1:17">
      <c r="A3" s="8"/>
      <c r="B3" s="40"/>
      <c r="C3" s="9" t="s">
        <v>113</v>
      </c>
      <c r="D3" s="9" t="s">
        <v>114</v>
      </c>
      <c r="E3" s="9" t="s">
        <v>115</v>
      </c>
      <c r="F3" s="9" t="s">
        <v>116</v>
      </c>
      <c r="G3" s="9" t="s">
        <v>117</v>
      </c>
      <c r="H3" s="9" t="s">
        <v>118</v>
      </c>
      <c r="I3" s="9" t="s">
        <v>119</v>
      </c>
      <c r="J3" s="48"/>
      <c r="K3" s="49" t="s">
        <v>120</v>
      </c>
      <c r="L3" s="49" t="s">
        <v>121</v>
      </c>
      <c r="M3" s="49" t="s">
        <v>115</v>
      </c>
      <c r="N3" s="9" t="s">
        <v>122</v>
      </c>
      <c r="O3" s="9" t="s">
        <v>123</v>
      </c>
      <c r="P3" s="48"/>
      <c r="Q3" s="48"/>
    </row>
    <row r="4" ht="30" customHeight="1" spans="1:19">
      <c r="A4" s="8">
        <v>1</v>
      </c>
      <c r="B4" s="8" t="s">
        <v>124</v>
      </c>
      <c r="C4" s="9">
        <v>82</v>
      </c>
      <c r="D4" s="9">
        <f>SUM(C4)</f>
        <v>82</v>
      </c>
      <c r="E4" s="9">
        <f>C4/C14</f>
        <v>0.118326118326118</v>
      </c>
      <c r="F4" s="9">
        <v>768</v>
      </c>
      <c r="G4" s="42">
        <v>91</v>
      </c>
      <c r="H4" s="41">
        <v>40</v>
      </c>
      <c r="I4" s="50">
        <f>SUM(G4:H4)</f>
        <v>131</v>
      </c>
      <c r="J4" s="41">
        <v>262</v>
      </c>
      <c r="K4" s="49">
        <v>107</v>
      </c>
      <c r="L4" s="49">
        <v>494</v>
      </c>
      <c r="M4" s="51">
        <f>K4/L4</f>
        <v>0.216599190283401</v>
      </c>
      <c r="N4" s="52">
        <v>327</v>
      </c>
      <c r="O4" s="53">
        <f>N4*0.43</f>
        <v>140.61</v>
      </c>
      <c r="P4" s="54">
        <f>SUM(N4,J4,I4)</f>
        <v>720</v>
      </c>
      <c r="Q4" s="57">
        <f>SUM(I4:J4,O4)</f>
        <v>533.61</v>
      </c>
      <c r="S4" s="58"/>
    </row>
    <row r="5" ht="30" customHeight="1" spans="1:19">
      <c r="A5" s="8">
        <v>2</v>
      </c>
      <c r="B5" s="8" t="s">
        <v>125</v>
      </c>
      <c r="C5" s="9">
        <v>40</v>
      </c>
      <c r="D5" s="9">
        <f t="shared" ref="D5:D7" si="0">SUM(C5)</f>
        <v>40</v>
      </c>
      <c r="E5" s="9">
        <f>C5/C14</f>
        <v>0.0577200577200577</v>
      </c>
      <c r="F5" s="9">
        <v>768</v>
      </c>
      <c r="G5" s="42">
        <v>44</v>
      </c>
      <c r="H5" s="41">
        <v>40</v>
      </c>
      <c r="I5" s="50">
        <f t="shared" ref="I5:I12" si="1">SUM(G5:H5)</f>
        <v>84</v>
      </c>
      <c r="J5" s="41">
        <v>651</v>
      </c>
      <c r="K5" s="49">
        <v>32</v>
      </c>
      <c r="L5" s="49"/>
      <c r="M5" s="51">
        <f>K5/L4</f>
        <v>0.0647773279352227</v>
      </c>
      <c r="N5" s="52">
        <v>98</v>
      </c>
      <c r="O5" s="53">
        <f t="shared" ref="O5:O8" si="2">N5*0.43</f>
        <v>42.14</v>
      </c>
      <c r="P5" s="54">
        <f t="shared" ref="P5:P7" si="3">SUM(N5,J5,I5)</f>
        <v>833</v>
      </c>
      <c r="Q5" s="57">
        <f t="shared" ref="Q5:Q7" si="4">SUM(I5:J5,O5)</f>
        <v>777.14</v>
      </c>
      <c r="S5" s="58"/>
    </row>
    <row r="6" ht="30" customHeight="1" spans="1:19">
      <c r="A6" s="8">
        <v>3</v>
      </c>
      <c r="B6" s="8" t="s">
        <v>126</v>
      </c>
      <c r="C6" s="9">
        <v>180</v>
      </c>
      <c r="D6" s="9">
        <f t="shared" si="0"/>
        <v>180</v>
      </c>
      <c r="E6" s="9">
        <f>C6/C14</f>
        <v>0.25974025974026</v>
      </c>
      <c r="F6" s="9">
        <v>768</v>
      </c>
      <c r="G6" s="42">
        <v>199</v>
      </c>
      <c r="H6" s="9" t="s">
        <v>127</v>
      </c>
      <c r="I6" s="50">
        <f t="shared" si="1"/>
        <v>199</v>
      </c>
      <c r="J6" s="41">
        <v>305</v>
      </c>
      <c r="K6" s="49">
        <v>33</v>
      </c>
      <c r="L6" s="49"/>
      <c r="M6" s="51">
        <f>K6/L4</f>
        <v>0.0668016194331984</v>
      </c>
      <c r="N6" s="52">
        <v>101</v>
      </c>
      <c r="O6" s="53">
        <f t="shared" si="2"/>
        <v>43.43</v>
      </c>
      <c r="P6" s="54">
        <f t="shared" si="3"/>
        <v>605</v>
      </c>
      <c r="Q6" s="57">
        <f t="shared" si="4"/>
        <v>547.43</v>
      </c>
      <c r="S6" s="58"/>
    </row>
    <row r="7" ht="30" customHeight="1" spans="1:19">
      <c r="A7" s="8">
        <v>4</v>
      </c>
      <c r="B7" s="8" t="s">
        <v>128</v>
      </c>
      <c r="C7" s="9">
        <v>20</v>
      </c>
      <c r="D7" s="9">
        <f t="shared" si="0"/>
        <v>20</v>
      </c>
      <c r="E7" s="9">
        <f>C7/C14</f>
        <v>0.0288600288600289</v>
      </c>
      <c r="F7" s="9">
        <v>768</v>
      </c>
      <c r="G7" s="42">
        <v>23</v>
      </c>
      <c r="H7" s="9"/>
      <c r="I7" s="50">
        <f t="shared" si="1"/>
        <v>23</v>
      </c>
      <c r="J7" s="41">
        <v>161</v>
      </c>
      <c r="K7" s="49">
        <v>16</v>
      </c>
      <c r="L7" s="49"/>
      <c r="M7" s="51">
        <f>K7/L4</f>
        <v>0.0323886639676113</v>
      </c>
      <c r="N7" s="52">
        <v>50</v>
      </c>
      <c r="O7" s="53">
        <f t="shared" si="2"/>
        <v>21.5</v>
      </c>
      <c r="P7" s="54">
        <f t="shared" si="3"/>
        <v>234</v>
      </c>
      <c r="Q7" s="57">
        <f t="shared" si="4"/>
        <v>205.5</v>
      </c>
      <c r="S7" s="58"/>
    </row>
    <row r="8" ht="30" customHeight="1" spans="1:19">
      <c r="A8" s="8">
        <v>5</v>
      </c>
      <c r="B8" s="8" t="s">
        <v>129</v>
      </c>
      <c r="C8" s="9">
        <v>171</v>
      </c>
      <c r="D8" s="9">
        <f>SUM(C8:C9)</f>
        <v>178</v>
      </c>
      <c r="E8" s="9">
        <f>D8/C14</f>
        <v>0.256854256854257</v>
      </c>
      <c r="F8" s="9">
        <v>768</v>
      </c>
      <c r="G8" s="42">
        <v>197</v>
      </c>
      <c r="H8" s="9"/>
      <c r="I8" s="50">
        <f t="shared" si="1"/>
        <v>197</v>
      </c>
      <c r="J8" s="41">
        <v>527</v>
      </c>
      <c r="K8" s="49">
        <v>79</v>
      </c>
      <c r="L8" s="49"/>
      <c r="M8" s="51">
        <f>K8/L4</f>
        <v>0.159919028340081</v>
      </c>
      <c r="N8" s="52">
        <v>242</v>
      </c>
      <c r="O8" s="53">
        <f t="shared" si="2"/>
        <v>104.06</v>
      </c>
      <c r="P8" s="54">
        <f>SUM(I8:J9,N8)</f>
        <v>966</v>
      </c>
      <c r="Q8" s="57">
        <f>SUM(O8,I8:J9)</f>
        <v>828.06</v>
      </c>
      <c r="S8" s="58"/>
    </row>
    <row r="9" ht="30" customHeight="1" spans="1:19">
      <c r="A9" s="8"/>
      <c r="B9" s="8" t="s">
        <v>130</v>
      </c>
      <c r="C9" s="9">
        <v>7</v>
      </c>
      <c r="D9" s="9"/>
      <c r="E9" s="9"/>
      <c r="F9" s="9"/>
      <c r="G9" s="42"/>
      <c r="H9" s="9"/>
      <c r="I9" s="50"/>
      <c r="J9" s="41"/>
      <c r="K9" s="49"/>
      <c r="L9" s="49"/>
      <c r="M9" s="51"/>
      <c r="N9" s="52"/>
      <c r="O9" s="53"/>
      <c r="P9" s="55"/>
      <c r="Q9" s="8"/>
      <c r="S9" s="58"/>
    </row>
    <row r="10" ht="30" customHeight="1" spans="1:19">
      <c r="A10" s="8">
        <v>6</v>
      </c>
      <c r="B10" s="8" t="s">
        <v>131</v>
      </c>
      <c r="C10" s="9">
        <v>41</v>
      </c>
      <c r="D10" s="9">
        <f>SUM(C10)</f>
        <v>41</v>
      </c>
      <c r="E10" s="9">
        <f>C10/C14</f>
        <v>0.0591630591630592</v>
      </c>
      <c r="F10" s="9">
        <v>768</v>
      </c>
      <c r="G10" s="42">
        <v>46</v>
      </c>
      <c r="H10" s="9"/>
      <c r="I10" s="50">
        <f t="shared" si="1"/>
        <v>46</v>
      </c>
      <c r="J10" s="41">
        <v>121</v>
      </c>
      <c r="K10" s="49">
        <v>104</v>
      </c>
      <c r="L10" s="49"/>
      <c r="M10" s="51">
        <f>K10/L4</f>
        <v>0.210526315789474</v>
      </c>
      <c r="N10" s="52">
        <v>318</v>
      </c>
      <c r="O10" s="53">
        <f>N10*0.43</f>
        <v>136.74</v>
      </c>
      <c r="P10" s="54">
        <f>SUM(N10,I10:J10)</f>
        <v>485</v>
      </c>
      <c r="Q10" s="57">
        <f>SUM(O10,I10:J10)</f>
        <v>303.74</v>
      </c>
      <c r="S10" s="58"/>
    </row>
    <row r="11" ht="30" customHeight="1" spans="1:19">
      <c r="A11" s="8">
        <v>7</v>
      </c>
      <c r="B11" s="8" t="s">
        <v>132</v>
      </c>
      <c r="C11" s="9">
        <v>59</v>
      </c>
      <c r="D11" s="9">
        <f>SUM(C11)</f>
        <v>59</v>
      </c>
      <c r="E11" s="9">
        <f>C11/C14</f>
        <v>0.0851370851370851</v>
      </c>
      <c r="F11" s="9">
        <v>768</v>
      </c>
      <c r="G11" s="42">
        <v>65</v>
      </c>
      <c r="H11" s="9"/>
      <c r="I11" s="50">
        <f t="shared" si="1"/>
        <v>65</v>
      </c>
      <c r="J11" s="41">
        <v>318</v>
      </c>
      <c r="K11" s="49">
        <v>123</v>
      </c>
      <c r="L11" s="49"/>
      <c r="M11" s="51">
        <f>K11/L4</f>
        <v>0.248987854251012</v>
      </c>
      <c r="N11" s="52">
        <v>376</v>
      </c>
      <c r="O11" s="53">
        <f>N11*0.43</f>
        <v>161.68</v>
      </c>
      <c r="P11" s="54">
        <f>SUM(N11,I11:J11)</f>
        <v>759</v>
      </c>
      <c r="Q11" s="57">
        <f>SUM(O11,I11:J11)</f>
        <v>544.68</v>
      </c>
      <c r="S11" s="58"/>
    </row>
    <row r="12" ht="30" customHeight="1" spans="1:19">
      <c r="A12" s="8">
        <v>8</v>
      </c>
      <c r="B12" s="8" t="s">
        <v>133</v>
      </c>
      <c r="C12" s="9">
        <v>58</v>
      </c>
      <c r="D12" s="9">
        <f>SUM(C12:C13)</f>
        <v>93</v>
      </c>
      <c r="E12" s="9">
        <f>D12/C14</f>
        <v>0.134199134199134</v>
      </c>
      <c r="F12" s="9">
        <v>768</v>
      </c>
      <c r="G12" s="42">
        <v>103</v>
      </c>
      <c r="H12" s="9"/>
      <c r="I12" s="50">
        <f t="shared" si="1"/>
        <v>103</v>
      </c>
      <c r="J12" s="41">
        <v>355</v>
      </c>
      <c r="K12" s="41" t="s">
        <v>134</v>
      </c>
      <c r="L12" s="41"/>
      <c r="M12" s="41"/>
      <c r="N12" s="41"/>
      <c r="O12" s="41"/>
      <c r="P12" s="54">
        <f>SUM(I12:J13)</f>
        <v>458</v>
      </c>
      <c r="Q12" s="8">
        <v>458</v>
      </c>
      <c r="S12" s="58"/>
    </row>
    <row r="13" ht="30" customHeight="1" spans="1:19">
      <c r="A13" s="8"/>
      <c r="B13" s="8" t="s">
        <v>135</v>
      </c>
      <c r="C13" s="9">
        <v>35</v>
      </c>
      <c r="D13" s="9"/>
      <c r="E13" s="9"/>
      <c r="F13" s="9"/>
      <c r="G13" s="42"/>
      <c r="H13" s="9"/>
      <c r="I13" s="50"/>
      <c r="J13" s="41"/>
      <c r="K13" s="41"/>
      <c r="L13" s="41"/>
      <c r="M13" s="41"/>
      <c r="N13" s="41"/>
      <c r="O13" s="41"/>
      <c r="P13" s="55"/>
      <c r="Q13" s="8"/>
      <c r="S13" s="58"/>
    </row>
    <row r="14" ht="30" customHeight="1" spans="1:17">
      <c r="A14" s="8" t="s">
        <v>136</v>
      </c>
      <c r="B14" s="8"/>
      <c r="C14" s="9">
        <f>SUM(C4:C13)</f>
        <v>693</v>
      </c>
      <c r="D14" s="9"/>
      <c r="E14" s="9">
        <v>1</v>
      </c>
      <c r="F14" s="9"/>
      <c r="G14" s="43">
        <v>848</v>
      </c>
      <c r="H14" s="43"/>
      <c r="I14" s="53">
        <f>SUM(I4:I12)</f>
        <v>848</v>
      </c>
      <c r="J14" s="43">
        <f>SUM(J4:J12)</f>
        <v>2700</v>
      </c>
      <c r="K14" s="9">
        <v>494</v>
      </c>
      <c r="L14" s="9"/>
      <c r="M14" s="9">
        <v>1</v>
      </c>
      <c r="N14" s="43">
        <v>1512</v>
      </c>
      <c r="O14" s="9">
        <v>650</v>
      </c>
      <c r="P14" s="56">
        <f>SUM(N14,J14,I14)</f>
        <v>5060</v>
      </c>
      <c r="Q14" s="59">
        <f>SUM(Q4:Q13)</f>
        <v>4198.16</v>
      </c>
    </row>
  </sheetData>
  <mergeCells count="38">
    <mergeCell ref="A1:Q1"/>
    <mergeCell ref="C2:E2"/>
    <mergeCell ref="F2:I2"/>
    <mergeCell ref="K2:M2"/>
    <mergeCell ref="N2:O2"/>
    <mergeCell ref="A14:B14"/>
    <mergeCell ref="C14:D14"/>
    <mergeCell ref="G14:H14"/>
    <mergeCell ref="A2:A3"/>
    <mergeCell ref="A8:A9"/>
    <mergeCell ref="A12:A13"/>
    <mergeCell ref="B2:B3"/>
    <mergeCell ref="D8:D9"/>
    <mergeCell ref="D12:D13"/>
    <mergeCell ref="E8:E9"/>
    <mergeCell ref="E12:E13"/>
    <mergeCell ref="F8:F9"/>
    <mergeCell ref="F12:F13"/>
    <mergeCell ref="G8:G9"/>
    <mergeCell ref="G12:G13"/>
    <mergeCell ref="H6:H13"/>
    <mergeCell ref="I8:I9"/>
    <mergeCell ref="I12:I13"/>
    <mergeCell ref="J2:J3"/>
    <mergeCell ref="J8:J9"/>
    <mergeCell ref="J12:J13"/>
    <mergeCell ref="K8:K9"/>
    <mergeCell ref="L4:L11"/>
    <mergeCell ref="M8:M9"/>
    <mergeCell ref="N8:N9"/>
    <mergeCell ref="O8:O9"/>
    <mergeCell ref="P2:P3"/>
    <mergeCell ref="P8:P9"/>
    <mergeCell ref="P12:P13"/>
    <mergeCell ref="Q2:Q3"/>
    <mergeCell ref="Q8:Q9"/>
    <mergeCell ref="Q12:Q13"/>
    <mergeCell ref="K12:O13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61"/>
  <sheetViews>
    <sheetView tabSelected="1" workbookViewId="0">
      <selection activeCell="P12" sqref="P12"/>
    </sheetView>
  </sheetViews>
  <sheetFormatPr defaultColWidth="9" defaultRowHeight="13.5"/>
  <cols>
    <col min="1" max="1" width="5.75" customWidth="1"/>
    <col min="2" max="2" width="9" style="3"/>
    <col min="3" max="3" width="27.375" style="4" customWidth="1"/>
    <col min="4" max="4" width="7.375" style="4" customWidth="1"/>
    <col min="5" max="5" width="5.625" style="4" customWidth="1"/>
    <col min="6" max="6" width="6.125" style="4" customWidth="1"/>
    <col min="7" max="7" width="5.5" style="5" customWidth="1"/>
    <col min="8" max="9" width="4.5" style="5" customWidth="1"/>
    <col min="10" max="11" width="3.5" style="5" customWidth="1"/>
    <col min="12" max="12" width="5.5" style="4" customWidth="1"/>
    <col min="13" max="15" width="3.5" style="4" customWidth="1"/>
    <col min="16" max="16" width="3.375" style="4" customWidth="1"/>
    <col min="17" max="20" width="3.5" style="4" customWidth="1"/>
    <col min="21" max="22" width="3.375" style="4" customWidth="1"/>
    <col min="23" max="23" width="5" style="4" customWidth="1"/>
    <col min="24" max="24" width="3.5" style="4" customWidth="1"/>
    <col min="25" max="25" width="4.5" style="4" customWidth="1"/>
    <col min="26" max="31" width="3.5" style="4" customWidth="1"/>
    <col min="32" max="33" width="3.375" style="4" customWidth="1"/>
    <col min="34" max="42" width="3.5" style="4" customWidth="1"/>
    <col min="43" max="43" width="3.375" style="4" customWidth="1"/>
    <col min="44" max="49" width="3.5" style="4" customWidth="1"/>
    <col min="50" max="50" width="3.375" style="4" customWidth="1"/>
    <col min="51" max="53" width="3.5" style="4" customWidth="1"/>
    <col min="54" max="55" width="3.375" style="4" customWidth="1"/>
    <col min="56" max="59" width="9" style="4"/>
  </cols>
  <sheetData>
    <row r="1" ht="18.75" spans="1:55">
      <c r="A1" s="6" t="s">
        <v>137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customHeight="1" spans="1:55">
      <c r="A2" s="8" t="s">
        <v>138</v>
      </c>
      <c r="B2" s="9" t="s">
        <v>105</v>
      </c>
      <c r="C2" s="10" t="s">
        <v>139</v>
      </c>
      <c r="D2" s="11" t="s">
        <v>140</v>
      </c>
      <c r="E2" s="11" t="s">
        <v>141</v>
      </c>
      <c r="F2" s="12" t="s">
        <v>142</v>
      </c>
      <c r="G2" s="10" t="s">
        <v>143</v>
      </c>
      <c r="H2" s="10"/>
      <c r="I2" s="10"/>
      <c r="J2" s="10"/>
      <c r="K2" s="10"/>
      <c r="L2" s="11" t="s">
        <v>144</v>
      </c>
      <c r="M2" s="29" t="s">
        <v>145</v>
      </c>
      <c r="N2" s="18"/>
      <c r="O2" s="30" t="s">
        <v>146</v>
      </c>
      <c r="P2" s="18"/>
      <c r="Q2" s="29" t="s">
        <v>147</v>
      </c>
      <c r="R2" s="18"/>
      <c r="S2" s="29" t="s">
        <v>148</v>
      </c>
      <c r="T2" s="18"/>
      <c r="U2" s="29" t="s">
        <v>149</v>
      </c>
      <c r="V2" s="18"/>
      <c r="W2" s="12" t="s">
        <v>150</v>
      </c>
      <c r="X2" s="30" t="s">
        <v>151</v>
      </c>
      <c r="Y2" s="18"/>
      <c r="Z2" s="29" t="s">
        <v>152</v>
      </c>
      <c r="AA2" s="18"/>
      <c r="AB2" s="29" t="s">
        <v>153</v>
      </c>
      <c r="AC2" s="18"/>
      <c r="AD2" s="29" t="s">
        <v>154</v>
      </c>
      <c r="AE2" s="18"/>
      <c r="AF2" s="30" t="s">
        <v>155</v>
      </c>
      <c r="AG2" s="18"/>
      <c r="AH2" s="29" t="s">
        <v>156</v>
      </c>
      <c r="AI2" s="18"/>
      <c r="AJ2" s="30" t="s">
        <v>157</v>
      </c>
      <c r="AK2" s="18"/>
      <c r="AL2" s="30" t="s">
        <v>158</v>
      </c>
      <c r="AM2" s="18"/>
      <c r="AN2" s="29" t="s">
        <v>159</v>
      </c>
      <c r="AO2" s="18"/>
      <c r="AP2" s="30" t="s">
        <v>160</v>
      </c>
      <c r="AQ2" s="18"/>
      <c r="AR2" s="29" t="s">
        <v>161</v>
      </c>
      <c r="AS2" s="18"/>
      <c r="AT2" s="30" t="s">
        <v>162</v>
      </c>
      <c r="AU2" s="18"/>
      <c r="AV2" s="29" t="s">
        <v>163</v>
      </c>
      <c r="AW2" s="18"/>
      <c r="AX2" s="29" t="s">
        <v>164</v>
      </c>
      <c r="AY2" s="18"/>
      <c r="AZ2" s="29" t="s">
        <v>165</v>
      </c>
      <c r="BA2" s="18"/>
      <c r="BB2" s="29" t="s">
        <v>166</v>
      </c>
      <c r="BC2" s="18"/>
    </row>
    <row r="3" spans="1:55">
      <c r="A3" s="8"/>
      <c r="B3" s="9"/>
      <c r="C3" s="10"/>
      <c r="D3" s="13"/>
      <c r="E3" s="13"/>
      <c r="F3" s="12"/>
      <c r="G3" s="14" t="s">
        <v>167</v>
      </c>
      <c r="H3" s="14"/>
      <c r="I3" s="14"/>
      <c r="J3" s="10" t="s">
        <v>133</v>
      </c>
      <c r="K3" s="10"/>
      <c r="L3" s="31"/>
      <c r="M3" s="10" t="s">
        <v>168</v>
      </c>
      <c r="N3" s="10" t="s">
        <v>169</v>
      </c>
      <c r="O3" s="10" t="s">
        <v>168</v>
      </c>
      <c r="P3" s="10" t="s">
        <v>169</v>
      </c>
      <c r="Q3" s="10" t="s">
        <v>168</v>
      </c>
      <c r="R3" s="10" t="s">
        <v>169</v>
      </c>
      <c r="S3" s="10" t="s">
        <v>168</v>
      </c>
      <c r="T3" s="10" t="s">
        <v>169</v>
      </c>
      <c r="U3" s="10" t="s">
        <v>168</v>
      </c>
      <c r="V3" s="10" t="s">
        <v>169</v>
      </c>
      <c r="W3" s="10"/>
      <c r="X3" s="10" t="s">
        <v>168</v>
      </c>
      <c r="Y3" s="10" t="s">
        <v>169</v>
      </c>
      <c r="Z3" s="10" t="s">
        <v>168</v>
      </c>
      <c r="AA3" s="10" t="s">
        <v>169</v>
      </c>
      <c r="AB3" s="10" t="s">
        <v>168</v>
      </c>
      <c r="AC3" s="10" t="s">
        <v>169</v>
      </c>
      <c r="AD3" s="10" t="s">
        <v>168</v>
      </c>
      <c r="AE3" s="10" t="s">
        <v>169</v>
      </c>
      <c r="AF3" s="10" t="s">
        <v>168</v>
      </c>
      <c r="AG3" s="10" t="s">
        <v>169</v>
      </c>
      <c r="AH3" s="10" t="s">
        <v>168</v>
      </c>
      <c r="AI3" s="10" t="s">
        <v>169</v>
      </c>
      <c r="AJ3" s="10" t="s">
        <v>168</v>
      </c>
      <c r="AK3" s="10" t="s">
        <v>169</v>
      </c>
      <c r="AL3" s="10" t="s">
        <v>168</v>
      </c>
      <c r="AM3" s="10" t="s">
        <v>169</v>
      </c>
      <c r="AN3" s="10" t="s">
        <v>168</v>
      </c>
      <c r="AO3" s="10" t="s">
        <v>169</v>
      </c>
      <c r="AP3" s="10" t="s">
        <v>168</v>
      </c>
      <c r="AQ3" s="10" t="s">
        <v>169</v>
      </c>
      <c r="AR3" s="10" t="s">
        <v>168</v>
      </c>
      <c r="AS3" s="10" t="s">
        <v>169</v>
      </c>
      <c r="AT3" s="10" t="s">
        <v>168</v>
      </c>
      <c r="AU3" s="10" t="s">
        <v>169</v>
      </c>
      <c r="AV3" s="10" t="s">
        <v>168</v>
      </c>
      <c r="AW3" s="10" t="s">
        <v>169</v>
      </c>
      <c r="AX3" s="10" t="s">
        <v>168</v>
      </c>
      <c r="AY3" s="10" t="s">
        <v>169</v>
      </c>
      <c r="AZ3" s="10" t="s">
        <v>168</v>
      </c>
      <c r="BA3" s="10" t="s">
        <v>169</v>
      </c>
      <c r="BB3" s="10" t="s">
        <v>168</v>
      </c>
      <c r="BC3" s="10" t="s">
        <v>169</v>
      </c>
    </row>
    <row r="4" spans="1:55">
      <c r="A4" s="8"/>
      <c r="B4" s="9"/>
      <c r="C4" s="10"/>
      <c r="D4" s="13"/>
      <c r="E4" s="13"/>
      <c r="F4" s="12"/>
      <c r="G4" s="14"/>
      <c r="H4" s="14"/>
      <c r="I4" s="14"/>
      <c r="J4" s="10"/>
      <c r="K4" s="10"/>
      <c r="L4" s="10">
        <v>1372</v>
      </c>
      <c r="M4" s="32">
        <v>55</v>
      </c>
      <c r="N4" s="33"/>
      <c r="O4" s="32">
        <v>20</v>
      </c>
      <c r="P4" s="33"/>
      <c r="Q4" s="32">
        <v>55</v>
      </c>
      <c r="R4" s="33"/>
      <c r="S4" s="32">
        <v>78</v>
      </c>
      <c r="T4" s="33"/>
      <c r="U4" s="32">
        <v>10</v>
      </c>
      <c r="V4" s="33"/>
      <c r="W4" s="20">
        <v>50</v>
      </c>
      <c r="X4" s="32">
        <v>200</v>
      </c>
      <c r="Y4" s="33"/>
      <c r="Z4" s="32">
        <v>55</v>
      </c>
      <c r="AA4" s="33"/>
      <c r="AB4" s="32">
        <v>60</v>
      </c>
      <c r="AC4" s="33"/>
      <c r="AD4" s="32">
        <v>100</v>
      </c>
      <c r="AE4" s="33"/>
      <c r="AF4" s="32">
        <v>16</v>
      </c>
      <c r="AG4" s="33"/>
      <c r="AH4" s="32">
        <v>53</v>
      </c>
      <c r="AI4" s="33"/>
      <c r="AJ4" s="32">
        <v>100</v>
      </c>
      <c r="AK4" s="33"/>
      <c r="AL4" s="32">
        <v>30</v>
      </c>
      <c r="AM4" s="33"/>
      <c r="AN4" s="32">
        <v>60</v>
      </c>
      <c r="AO4" s="33"/>
      <c r="AP4" s="32">
        <v>20</v>
      </c>
      <c r="AQ4" s="33"/>
      <c r="AR4" s="32">
        <v>80</v>
      </c>
      <c r="AS4" s="33"/>
      <c r="AT4" s="32">
        <v>100</v>
      </c>
      <c r="AU4" s="33"/>
      <c r="AV4" s="32">
        <v>50</v>
      </c>
      <c r="AW4" s="33"/>
      <c r="AX4" s="32">
        <v>20</v>
      </c>
      <c r="AY4" s="33"/>
      <c r="AZ4" s="32">
        <v>150</v>
      </c>
      <c r="BA4" s="33"/>
      <c r="BB4" s="32">
        <v>10</v>
      </c>
      <c r="BC4" s="33"/>
    </row>
    <row r="5" spans="1:55">
      <c r="A5" s="8"/>
      <c r="B5" s="9"/>
      <c r="C5" s="10"/>
      <c r="D5" s="15"/>
      <c r="E5" s="15"/>
      <c r="F5" s="12"/>
      <c r="G5" s="12" t="s">
        <v>170</v>
      </c>
      <c r="H5" s="10" t="s">
        <v>168</v>
      </c>
      <c r="I5" s="10" t="s">
        <v>169</v>
      </c>
      <c r="J5" s="10" t="s">
        <v>168</v>
      </c>
      <c r="K5" s="10" t="s">
        <v>169</v>
      </c>
      <c r="L5" s="10"/>
      <c r="M5" s="34"/>
      <c r="N5" s="35"/>
      <c r="O5" s="34"/>
      <c r="P5" s="35"/>
      <c r="Q5" s="34"/>
      <c r="R5" s="35"/>
      <c r="S5" s="34"/>
      <c r="T5" s="35"/>
      <c r="U5" s="34"/>
      <c r="V5" s="35"/>
      <c r="W5" s="24"/>
      <c r="X5" s="34"/>
      <c r="Y5" s="35"/>
      <c r="Z5" s="34"/>
      <c r="AA5" s="35"/>
      <c r="AB5" s="34"/>
      <c r="AC5" s="35"/>
      <c r="AD5" s="34"/>
      <c r="AE5" s="35"/>
      <c r="AF5" s="34"/>
      <c r="AG5" s="35"/>
      <c r="AH5" s="34"/>
      <c r="AI5" s="35"/>
      <c r="AJ5" s="34"/>
      <c r="AK5" s="35"/>
      <c r="AL5" s="34"/>
      <c r="AM5" s="35"/>
      <c r="AN5" s="34"/>
      <c r="AO5" s="35"/>
      <c r="AP5" s="34"/>
      <c r="AQ5" s="35"/>
      <c r="AR5" s="34"/>
      <c r="AS5" s="35"/>
      <c r="AT5" s="34"/>
      <c r="AU5" s="35"/>
      <c r="AV5" s="34"/>
      <c r="AW5" s="35"/>
      <c r="AX5" s="34"/>
      <c r="AY5" s="35"/>
      <c r="AZ5" s="34"/>
      <c r="BA5" s="35"/>
      <c r="BB5" s="34"/>
      <c r="BC5" s="35"/>
    </row>
    <row r="6" spans="1:55">
      <c r="A6" s="16" t="s">
        <v>171</v>
      </c>
      <c r="B6" s="17"/>
      <c r="C6" s="18"/>
      <c r="D6" s="10">
        <v>4920</v>
      </c>
      <c r="E6" s="10">
        <f>F6+L6</f>
        <v>4920</v>
      </c>
      <c r="F6" s="10">
        <f>G6+H6+I6+J6+K6</f>
        <v>3548</v>
      </c>
      <c r="G6" s="10">
        <v>2700</v>
      </c>
      <c r="H6" s="10">
        <v>376</v>
      </c>
      <c r="I6" s="10">
        <v>399</v>
      </c>
      <c r="J6" s="10">
        <v>61</v>
      </c>
      <c r="K6" s="10">
        <v>12</v>
      </c>
      <c r="L6" s="10">
        <v>1372</v>
      </c>
      <c r="M6" s="10">
        <v>22</v>
      </c>
      <c r="N6" s="10">
        <v>33</v>
      </c>
      <c r="O6" s="10">
        <v>11</v>
      </c>
      <c r="P6" s="10">
        <v>9</v>
      </c>
      <c r="Q6" s="10">
        <v>17</v>
      </c>
      <c r="R6" s="10">
        <v>38</v>
      </c>
      <c r="S6" s="10">
        <v>35</v>
      </c>
      <c r="T6" s="10">
        <v>43</v>
      </c>
      <c r="U6" s="10">
        <v>6</v>
      </c>
      <c r="V6" s="10">
        <v>4</v>
      </c>
      <c r="W6" s="10">
        <v>50</v>
      </c>
      <c r="X6" s="10">
        <v>85</v>
      </c>
      <c r="Y6" s="10">
        <v>115</v>
      </c>
      <c r="Z6" s="10">
        <v>26</v>
      </c>
      <c r="AA6" s="10">
        <v>29</v>
      </c>
      <c r="AB6" s="10">
        <v>30</v>
      </c>
      <c r="AC6" s="10">
        <v>30</v>
      </c>
      <c r="AD6" s="10">
        <v>46</v>
      </c>
      <c r="AE6" s="10">
        <v>54</v>
      </c>
      <c r="AF6" s="10">
        <v>8</v>
      </c>
      <c r="AG6" s="10">
        <v>8</v>
      </c>
      <c r="AH6" s="10">
        <v>26</v>
      </c>
      <c r="AI6" s="10">
        <v>27</v>
      </c>
      <c r="AJ6" s="10">
        <v>50</v>
      </c>
      <c r="AK6" s="10">
        <v>50</v>
      </c>
      <c r="AL6" s="10">
        <v>13</v>
      </c>
      <c r="AM6" s="10">
        <v>17</v>
      </c>
      <c r="AN6" s="10">
        <v>25</v>
      </c>
      <c r="AO6" s="10">
        <v>35</v>
      </c>
      <c r="AP6" s="10">
        <v>11</v>
      </c>
      <c r="AQ6" s="10">
        <v>9</v>
      </c>
      <c r="AR6" s="10">
        <v>26</v>
      </c>
      <c r="AS6" s="10">
        <v>54</v>
      </c>
      <c r="AT6" s="10">
        <v>51</v>
      </c>
      <c r="AU6" s="10">
        <v>49</v>
      </c>
      <c r="AV6" s="10">
        <v>20</v>
      </c>
      <c r="AW6" s="10">
        <v>30</v>
      </c>
      <c r="AX6" s="10">
        <v>9</v>
      </c>
      <c r="AY6" s="10">
        <v>11</v>
      </c>
      <c r="AZ6" s="10">
        <v>51</v>
      </c>
      <c r="BA6" s="10">
        <v>99</v>
      </c>
      <c r="BB6" s="10">
        <v>4</v>
      </c>
      <c r="BC6" s="10">
        <v>6</v>
      </c>
    </row>
    <row r="7" spans="1:55">
      <c r="A7" s="8">
        <v>1</v>
      </c>
      <c r="B7" s="19" t="s">
        <v>172</v>
      </c>
      <c r="C7" s="10" t="s">
        <v>173</v>
      </c>
      <c r="D7" s="20">
        <v>690</v>
      </c>
      <c r="E7" s="10">
        <f t="shared" ref="E7:E60" si="0">F7+L7</f>
        <v>59</v>
      </c>
      <c r="F7" s="10">
        <f t="shared" ref="F7:F60" si="1">G7+H7+I7+J7+K7</f>
        <v>42</v>
      </c>
      <c r="G7" s="10">
        <v>37</v>
      </c>
      <c r="H7" s="10"/>
      <c r="I7" s="10">
        <v>5</v>
      </c>
      <c r="J7" s="10"/>
      <c r="K7" s="10"/>
      <c r="L7" s="10">
        <v>17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>
        <v>5</v>
      </c>
      <c r="Z7" s="10"/>
      <c r="AA7" s="10"/>
      <c r="AB7" s="10">
        <v>2</v>
      </c>
      <c r="AC7" s="10">
        <v>2</v>
      </c>
      <c r="AD7" s="10"/>
      <c r="AE7" s="10"/>
      <c r="AF7" s="10"/>
      <c r="AG7" s="10"/>
      <c r="AH7" s="10"/>
      <c r="AI7" s="10"/>
      <c r="AJ7" s="10">
        <v>2</v>
      </c>
      <c r="AK7" s="10">
        <v>2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>
        <v>4</v>
      </c>
      <c r="BB7" s="10"/>
      <c r="BC7" s="10"/>
    </row>
    <row r="8" spans="1:55">
      <c r="A8" s="8">
        <v>2</v>
      </c>
      <c r="B8" s="21"/>
      <c r="C8" s="10" t="s">
        <v>174</v>
      </c>
      <c r="D8" s="22"/>
      <c r="E8" s="10">
        <f t="shared" si="0"/>
        <v>61</v>
      </c>
      <c r="F8" s="10">
        <f t="shared" si="1"/>
        <v>29</v>
      </c>
      <c r="G8" s="10">
        <v>14</v>
      </c>
      <c r="H8" s="10">
        <v>7</v>
      </c>
      <c r="I8" s="10">
        <v>8</v>
      </c>
      <c r="J8" s="10"/>
      <c r="K8" s="10"/>
      <c r="L8" s="10">
        <v>32</v>
      </c>
      <c r="M8" s="10">
        <v>2</v>
      </c>
      <c r="N8" s="10">
        <v>2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>
        <v>6</v>
      </c>
      <c r="Z8" s="10"/>
      <c r="AA8" s="10"/>
      <c r="AB8" s="10"/>
      <c r="AC8" s="10"/>
      <c r="AD8" s="10">
        <v>2</v>
      </c>
      <c r="AE8" s="10">
        <v>2</v>
      </c>
      <c r="AF8" s="10"/>
      <c r="AG8" s="10"/>
      <c r="AH8" s="10"/>
      <c r="AI8" s="10"/>
      <c r="AJ8" s="10">
        <v>2</v>
      </c>
      <c r="AK8" s="10">
        <v>2</v>
      </c>
      <c r="AL8" s="10"/>
      <c r="AM8" s="10"/>
      <c r="AN8" s="10"/>
      <c r="AO8" s="10"/>
      <c r="AP8" s="10"/>
      <c r="AQ8" s="10"/>
      <c r="AR8" s="10"/>
      <c r="AS8" s="10">
        <v>6</v>
      </c>
      <c r="AT8" s="10">
        <v>2</v>
      </c>
      <c r="AU8" s="10">
        <v>2</v>
      </c>
      <c r="AV8" s="10"/>
      <c r="AW8" s="10">
        <v>4</v>
      </c>
      <c r="AX8" s="10"/>
      <c r="AY8" s="10"/>
      <c r="AZ8" s="10"/>
      <c r="BA8" s="10"/>
      <c r="BB8" s="10"/>
      <c r="BC8" s="10"/>
    </row>
    <row r="9" spans="1:55">
      <c r="A9" s="8">
        <v>3</v>
      </c>
      <c r="B9" s="21"/>
      <c r="C9" s="10" t="s">
        <v>175</v>
      </c>
      <c r="D9" s="22"/>
      <c r="E9" s="10">
        <f t="shared" si="0"/>
        <v>81</v>
      </c>
      <c r="F9" s="10">
        <f t="shared" si="1"/>
        <v>40</v>
      </c>
      <c r="G9" s="10">
        <v>25</v>
      </c>
      <c r="H9" s="10">
        <v>7</v>
      </c>
      <c r="I9" s="10">
        <v>8</v>
      </c>
      <c r="J9" s="10"/>
      <c r="K9" s="10"/>
      <c r="L9" s="10">
        <v>41</v>
      </c>
      <c r="M9" s="10"/>
      <c r="N9" s="10">
        <v>2</v>
      </c>
      <c r="O9" s="10"/>
      <c r="P9" s="10"/>
      <c r="Q9" s="10"/>
      <c r="R9" s="10">
        <v>6</v>
      </c>
      <c r="S9" s="10"/>
      <c r="T9" s="10">
        <v>5</v>
      </c>
      <c r="U9" s="10"/>
      <c r="V9" s="10"/>
      <c r="W9" s="10"/>
      <c r="X9" s="10"/>
      <c r="Y9" s="10"/>
      <c r="Z9" s="10"/>
      <c r="AA9" s="10"/>
      <c r="AB9" s="10">
        <v>2</v>
      </c>
      <c r="AC9" s="10"/>
      <c r="AD9" s="10">
        <v>2</v>
      </c>
      <c r="AE9" s="10">
        <v>2</v>
      </c>
      <c r="AF9" s="10"/>
      <c r="AG9" s="10"/>
      <c r="AH9" s="10"/>
      <c r="AI9" s="10"/>
      <c r="AJ9" s="10"/>
      <c r="AK9" s="10"/>
      <c r="AL9" s="10"/>
      <c r="AM9" s="10"/>
      <c r="AN9" s="10">
        <v>4</v>
      </c>
      <c r="AO9" s="10">
        <v>8</v>
      </c>
      <c r="AP9" s="10"/>
      <c r="AQ9" s="10"/>
      <c r="AR9" s="10"/>
      <c r="AS9" s="10"/>
      <c r="AT9" s="10"/>
      <c r="AU9" s="10"/>
      <c r="AV9" s="10"/>
      <c r="AW9" s="10">
        <v>4</v>
      </c>
      <c r="AX9" s="10"/>
      <c r="AY9" s="10"/>
      <c r="AZ9" s="10"/>
      <c r="BA9" s="10">
        <v>6</v>
      </c>
      <c r="BB9" s="10"/>
      <c r="BC9" s="10"/>
    </row>
    <row r="10" spans="1:55">
      <c r="A10" s="8">
        <v>4</v>
      </c>
      <c r="B10" s="21"/>
      <c r="C10" s="10" t="s">
        <v>176</v>
      </c>
      <c r="D10" s="22"/>
      <c r="E10" s="10">
        <f t="shared" si="0"/>
        <v>37</v>
      </c>
      <c r="F10" s="10">
        <f t="shared" si="1"/>
        <v>20</v>
      </c>
      <c r="G10" s="10">
        <v>13</v>
      </c>
      <c r="H10" s="10">
        <v>2</v>
      </c>
      <c r="I10" s="10">
        <v>5</v>
      </c>
      <c r="J10" s="10"/>
      <c r="K10" s="10"/>
      <c r="L10" s="10">
        <v>17</v>
      </c>
      <c r="M10" s="10"/>
      <c r="N10" s="10">
        <v>2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2</v>
      </c>
      <c r="AC10" s="10">
        <v>2</v>
      </c>
      <c r="AD10" s="10">
        <v>3</v>
      </c>
      <c r="AE10" s="10">
        <v>2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>
        <v>6</v>
      </c>
      <c r="BB10" s="10"/>
      <c r="BC10" s="10"/>
    </row>
    <row r="11" spans="1:55">
      <c r="A11" s="8">
        <v>5</v>
      </c>
      <c r="B11" s="21"/>
      <c r="C11" s="10" t="s">
        <v>177</v>
      </c>
      <c r="D11" s="22"/>
      <c r="E11" s="10">
        <f t="shared" si="0"/>
        <v>96</v>
      </c>
      <c r="F11" s="10">
        <f t="shared" si="1"/>
        <v>55</v>
      </c>
      <c r="G11" s="10">
        <v>40</v>
      </c>
      <c r="H11" s="10">
        <v>7</v>
      </c>
      <c r="I11" s="10">
        <v>8</v>
      </c>
      <c r="J11" s="10"/>
      <c r="K11" s="10"/>
      <c r="L11" s="10">
        <v>41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>
        <v>5</v>
      </c>
      <c r="X11" s="10"/>
      <c r="Y11" s="10">
        <v>4</v>
      </c>
      <c r="Z11" s="10"/>
      <c r="AA11" s="10"/>
      <c r="AB11" s="10"/>
      <c r="AC11" s="10"/>
      <c r="AD11" s="10">
        <v>2</v>
      </c>
      <c r="AE11" s="10">
        <v>2</v>
      </c>
      <c r="AF11" s="10"/>
      <c r="AG11" s="10"/>
      <c r="AH11" s="10"/>
      <c r="AI11" s="10"/>
      <c r="AJ11" s="10"/>
      <c r="AK11" s="10"/>
      <c r="AL11" s="10"/>
      <c r="AM11" s="10">
        <v>6</v>
      </c>
      <c r="AN11" s="10"/>
      <c r="AO11" s="10">
        <v>6</v>
      </c>
      <c r="AP11" s="10"/>
      <c r="AQ11" s="10"/>
      <c r="AR11" s="10"/>
      <c r="AS11" s="10">
        <v>6</v>
      </c>
      <c r="AT11" s="10">
        <v>2</v>
      </c>
      <c r="AU11" s="10">
        <v>2</v>
      </c>
      <c r="AV11" s="10"/>
      <c r="AW11" s="10"/>
      <c r="AX11" s="10"/>
      <c r="AY11" s="10"/>
      <c r="AZ11" s="10"/>
      <c r="BA11" s="10">
        <v>6</v>
      </c>
      <c r="BB11" s="10"/>
      <c r="BC11" s="10"/>
    </row>
    <row r="12" spans="1:55">
      <c r="A12" s="8">
        <v>6</v>
      </c>
      <c r="B12" s="21"/>
      <c r="C12" s="10" t="s">
        <v>178</v>
      </c>
      <c r="D12" s="22"/>
      <c r="E12" s="10">
        <f t="shared" si="0"/>
        <v>150</v>
      </c>
      <c r="F12" s="10">
        <f t="shared" si="1"/>
        <v>134</v>
      </c>
      <c r="G12" s="10">
        <v>104</v>
      </c>
      <c r="H12" s="10">
        <v>15</v>
      </c>
      <c r="I12" s="10">
        <v>15</v>
      </c>
      <c r="J12" s="10"/>
      <c r="K12" s="10"/>
      <c r="L12" s="10">
        <v>16</v>
      </c>
      <c r="M12" s="10"/>
      <c r="N12" s="10"/>
      <c r="O12" s="10"/>
      <c r="P12" s="36"/>
      <c r="Q12" s="10"/>
      <c r="R12" s="10"/>
      <c r="S12" s="10"/>
      <c r="T12" s="10"/>
      <c r="U12" s="10"/>
      <c r="V12" s="10"/>
      <c r="W12" s="10">
        <v>6</v>
      </c>
      <c r="X12" s="10"/>
      <c r="Y12" s="10">
        <v>4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>
        <v>6</v>
      </c>
      <c r="BB12" s="10"/>
      <c r="BC12" s="10"/>
    </row>
    <row r="13" spans="1:55">
      <c r="A13" s="8">
        <v>7</v>
      </c>
      <c r="B13" s="21"/>
      <c r="C13" s="10" t="s">
        <v>179</v>
      </c>
      <c r="D13" s="22"/>
      <c r="E13" s="10">
        <f t="shared" si="0"/>
        <v>70</v>
      </c>
      <c r="F13" s="10">
        <f t="shared" si="1"/>
        <v>14</v>
      </c>
      <c r="G13" s="10">
        <v>4</v>
      </c>
      <c r="H13" s="10">
        <v>5</v>
      </c>
      <c r="I13" s="10">
        <v>5</v>
      </c>
      <c r="J13" s="10"/>
      <c r="K13" s="10"/>
      <c r="L13" s="10">
        <v>56</v>
      </c>
      <c r="M13" s="10"/>
      <c r="N13" s="10">
        <v>2</v>
      </c>
      <c r="O13" s="10"/>
      <c r="P13" s="10"/>
      <c r="Q13" s="10"/>
      <c r="R13" s="10">
        <v>6</v>
      </c>
      <c r="S13" s="10"/>
      <c r="T13" s="10">
        <v>5</v>
      </c>
      <c r="U13" s="10"/>
      <c r="V13" s="10"/>
      <c r="W13" s="10"/>
      <c r="X13" s="10">
        <v>2</v>
      </c>
      <c r="Y13" s="10">
        <v>7</v>
      </c>
      <c r="Z13" s="10"/>
      <c r="AA13" s="10"/>
      <c r="AB13" s="10"/>
      <c r="AC13" s="10"/>
      <c r="AD13" s="10"/>
      <c r="AE13" s="10">
        <v>4</v>
      </c>
      <c r="AF13" s="10"/>
      <c r="AG13" s="10"/>
      <c r="AH13" s="10"/>
      <c r="AI13" s="10"/>
      <c r="AJ13" s="10">
        <v>2</v>
      </c>
      <c r="AK13" s="10">
        <v>2</v>
      </c>
      <c r="AL13" s="10"/>
      <c r="AM13" s="10"/>
      <c r="AN13" s="10"/>
      <c r="AO13" s="10"/>
      <c r="AP13" s="10"/>
      <c r="AQ13" s="10"/>
      <c r="AR13" s="10"/>
      <c r="AS13" s="10">
        <v>6</v>
      </c>
      <c r="AT13" s="10">
        <v>3</v>
      </c>
      <c r="AU13" s="10">
        <v>3</v>
      </c>
      <c r="AV13" s="10"/>
      <c r="AW13" s="10"/>
      <c r="AX13" s="10"/>
      <c r="AY13" s="10"/>
      <c r="AZ13" s="10">
        <v>5</v>
      </c>
      <c r="BA13" s="10">
        <v>9</v>
      </c>
      <c r="BB13" s="10"/>
      <c r="BC13" s="10"/>
    </row>
    <row r="14" spans="1:55">
      <c r="A14" s="8">
        <v>8</v>
      </c>
      <c r="B14" s="21"/>
      <c r="C14" s="10" t="s">
        <v>180</v>
      </c>
      <c r="D14" s="22"/>
      <c r="E14" s="10">
        <f t="shared" si="0"/>
        <v>57</v>
      </c>
      <c r="F14" s="10">
        <f t="shared" si="1"/>
        <v>38</v>
      </c>
      <c r="G14" s="10">
        <v>16</v>
      </c>
      <c r="H14" s="10">
        <v>11</v>
      </c>
      <c r="I14" s="10">
        <v>11</v>
      </c>
      <c r="J14" s="10"/>
      <c r="K14" s="10"/>
      <c r="L14" s="10">
        <v>19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>
        <v>2</v>
      </c>
      <c r="AC14" s="10">
        <v>2</v>
      </c>
      <c r="AD14" s="10">
        <v>2</v>
      </c>
      <c r="AE14" s="10">
        <v>2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>
        <v>2</v>
      </c>
      <c r="AT14" s="10">
        <v>2</v>
      </c>
      <c r="AU14" s="10">
        <v>2</v>
      </c>
      <c r="AV14" s="10"/>
      <c r="AW14" s="10"/>
      <c r="AX14" s="10"/>
      <c r="AY14" s="10"/>
      <c r="AZ14" s="10"/>
      <c r="BA14" s="10">
        <v>5</v>
      </c>
      <c r="BB14" s="10"/>
      <c r="BC14" s="10"/>
    </row>
    <row r="15" spans="1:55">
      <c r="A15" s="8">
        <v>9</v>
      </c>
      <c r="B15" s="23"/>
      <c r="C15" s="10" t="s">
        <v>181</v>
      </c>
      <c r="D15" s="24"/>
      <c r="E15" s="10">
        <f t="shared" si="0"/>
        <v>79</v>
      </c>
      <c r="F15" s="10">
        <f t="shared" si="1"/>
        <v>21</v>
      </c>
      <c r="G15" s="10">
        <v>9</v>
      </c>
      <c r="H15" s="10">
        <v>6</v>
      </c>
      <c r="I15" s="10">
        <v>6</v>
      </c>
      <c r="J15" s="10"/>
      <c r="K15" s="10"/>
      <c r="L15" s="10">
        <v>58</v>
      </c>
      <c r="M15" s="10"/>
      <c r="N15" s="10">
        <v>2</v>
      </c>
      <c r="O15" s="10"/>
      <c r="P15" s="10"/>
      <c r="Q15" s="10"/>
      <c r="R15" s="10">
        <v>7</v>
      </c>
      <c r="S15" s="10"/>
      <c r="T15" s="10"/>
      <c r="U15" s="10"/>
      <c r="V15" s="10">
        <v>2</v>
      </c>
      <c r="W15" s="10"/>
      <c r="X15" s="10"/>
      <c r="Y15" s="10">
        <v>6</v>
      </c>
      <c r="Z15" s="10"/>
      <c r="AA15" s="10">
        <v>2</v>
      </c>
      <c r="AB15" s="10">
        <v>2</v>
      </c>
      <c r="AC15" s="10">
        <v>2</v>
      </c>
      <c r="AD15" s="10">
        <v>3</v>
      </c>
      <c r="AE15" s="10">
        <v>3</v>
      </c>
      <c r="AF15" s="10"/>
      <c r="AG15" s="10"/>
      <c r="AH15" s="10"/>
      <c r="AI15" s="10"/>
      <c r="AJ15" s="10">
        <v>2</v>
      </c>
      <c r="AK15" s="10">
        <v>2</v>
      </c>
      <c r="AL15" s="10"/>
      <c r="AM15" s="10"/>
      <c r="AN15" s="10">
        <v>2</v>
      </c>
      <c r="AO15" s="10">
        <v>2</v>
      </c>
      <c r="AP15" s="10"/>
      <c r="AQ15" s="10"/>
      <c r="AR15" s="10"/>
      <c r="AS15" s="10">
        <v>6</v>
      </c>
      <c r="AT15" s="10"/>
      <c r="AU15" s="10"/>
      <c r="AV15" s="10">
        <v>2</v>
      </c>
      <c r="AW15" s="10">
        <v>3</v>
      </c>
      <c r="AX15" s="10"/>
      <c r="AY15" s="10"/>
      <c r="AZ15" s="10">
        <v>2</v>
      </c>
      <c r="BA15" s="10">
        <v>8</v>
      </c>
      <c r="BB15" s="10"/>
      <c r="BC15" s="10"/>
    </row>
    <row r="16" spans="1:55">
      <c r="A16" s="8">
        <v>10</v>
      </c>
      <c r="B16" s="19" t="s">
        <v>182</v>
      </c>
      <c r="C16" s="10" t="s">
        <v>183</v>
      </c>
      <c r="D16" s="20">
        <v>840</v>
      </c>
      <c r="E16" s="10">
        <f t="shared" si="0"/>
        <v>226</v>
      </c>
      <c r="F16" s="10">
        <f t="shared" si="1"/>
        <v>222</v>
      </c>
      <c r="G16" s="10">
        <v>197</v>
      </c>
      <c r="H16" s="10">
        <v>10</v>
      </c>
      <c r="I16" s="10">
        <v>15</v>
      </c>
      <c r="J16" s="10"/>
      <c r="K16" s="10"/>
      <c r="L16" s="10">
        <v>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>
        <v>2</v>
      </c>
      <c r="AG16" s="10">
        <v>2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>
      <c r="A17" s="8">
        <v>11</v>
      </c>
      <c r="B17" s="21"/>
      <c r="C17" s="10" t="s">
        <v>184</v>
      </c>
      <c r="D17" s="22"/>
      <c r="E17" s="10">
        <f t="shared" si="0"/>
        <v>33</v>
      </c>
      <c r="F17" s="10">
        <f t="shared" si="1"/>
        <v>27</v>
      </c>
      <c r="G17" s="10">
        <v>22</v>
      </c>
      <c r="H17" s="10">
        <v>3</v>
      </c>
      <c r="I17" s="10">
        <v>2</v>
      </c>
      <c r="J17" s="10"/>
      <c r="K17" s="10"/>
      <c r="L17" s="10">
        <v>6</v>
      </c>
      <c r="M17" s="10"/>
      <c r="N17" s="10"/>
      <c r="O17" s="10"/>
      <c r="P17" s="10"/>
      <c r="Q17" s="10"/>
      <c r="R17" s="10"/>
      <c r="S17" s="10">
        <v>2</v>
      </c>
      <c r="T17" s="10"/>
      <c r="U17" s="10"/>
      <c r="V17" s="10"/>
      <c r="W17" s="10"/>
      <c r="X17" s="10">
        <v>2</v>
      </c>
      <c r="Y17" s="10">
        <v>2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>
      <c r="A18" s="8">
        <v>12</v>
      </c>
      <c r="B18" s="21"/>
      <c r="C18" s="10" t="s">
        <v>185</v>
      </c>
      <c r="D18" s="22"/>
      <c r="E18" s="10">
        <f t="shared" si="0"/>
        <v>137</v>
      </c>
      <c r="F18" s="10">
        <f t="shared" si="1"/>
        <v>137</v>
      </c>
      <c r="G18" s="10">
        <v>112</v>
      </c>
      <c r="H18" s="10">
        <v>10</v>
      </c>
      <c r="I18" s="10">
        <v>15</v>
      </c>
      <c r="J18" s="10"/>
      <c r="K18" s="10"/>
      <c r="L18" s="10"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>
      <c r="A19" s="8">
        <v>13</v>
      </c>
      <c r="B19" s="21"/>
      <c r="C19" s="10" t="s">
        <v>186</v>
      </c>
      <c r="D19" s="22"/>
      <c r="E19" s="10">
        <f t="shared" si="0"/>
        <v>50</v>
      </c>
      <c r="F19" s="10">
        <f t="shared" si="1"/>
        <v>38</v>
      </c>
      <c r="G19" s="10">
        <v>33</v>
      </c>
      <c r="H19" s="10">
        <v>3</v>
      </c>
      <c r="I19" s="10">
        <v>2</v>
      </c>
      <c r="J19" s="10"/>
      <c r="K19" s="10"/>
      <c r="L19" s="10">
        <v>12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>
        <v>2</v>
      </c>
      <c r="Y19" s="10">
        <v>2</v>
      </c>
      <c r="Z19" s="10">
        <v>2</v>
      </c>
      <c r="AA19" s="10">
        <v>2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v>2</v>
      </c>
      <c r="AO19" s="10">
        <v>2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>
      <c r="A20" s="8">
        <v>14</v>
      </c>
      <c r="B20" s="21"/>
      <c r="C20" s="10" t="s">
        <v>187</v>
      </c>
      <c r="D20" s="22"/>
      <c r="E20" s="10">
        <f t="shared" si="0"/>
        <v>74</v>
      </c>
      <c r="F20" s="10">
        <f t="shared" si="1"/>
        <v>70</v>
      </c>
      <c r="G20" s="10">
        <v>70</v>
      </c>
      <c r="H20" s="10"/>
      <c r="I20" s="10"/>
      <c r="J20" s="10"/>
      <c r="K20" s="10"/>
      <c r="L20" s="10">
        <v>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>
        <v>2</v>
      </c>
      <c r="AA20" s="10">
        <v>2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>
      <c r="A21" s="8">
        <v>15</v>
      </c>
      <c r="B21" s="21"/>
      <c r="C21" s="10" t="s">
        <v>188</v>
      </c>
      <c r="D21" s="22"/>
      <c r="E21" s="10">
        <f t="shared" si="0"/>
        <v>55</v>
      </c>
      <c r="F21" s="10">
        <f t="shared" si="1"/>
        <v>51</v>
      </c>
      <c r="G21" s="10">
        <v>51</v>
      </c>
      <c r="H21" s="10"/>
      <c r="I21" s="10"/>
      <c r="J21" s="10"/>
      <c r="K21" s="10"/>
      <c r="L21" s="10">
        <v>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>
        <v>2</v>
      </c>
      <c r="Y21" s="10">
        <v>2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>
      <c r="A22" s="8">
        <v>16</v>
      </c>
      <c r="B22" s="21"/>
      <c r="C22" s="10" t="s">
        <v>189</v>
      </c>
      <c r="D22" s="22"/>
      <c r="E22" s="10">
        <f t="shared" si="0"/>
        <v>46</v>
      </c>
      <c r="F22" s="10">
        <f t="shared" si="1"/>
        <v>40</v>
      </c>
      <c r="G22" s="10">
        <v>35</v>
      </c>
      <c r="H22" s="10">
        <v>3</v>
      </c>
      <c r="I22" s="10">
        <v>2</v>
      </c>
      <c r="J22" s="10"/>
      <c r="K22" s="10"/>
      <c r="L22" s="10">
        <v>6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v>2</v>
      </c>
      <c r="X22" s="10"/>
      <c r="Y22" s="10"/>
      <c r="Z22" s="10"/>
      <c r="AA22" s="10"/>
      <c r="AB22" s="10"/>
      <c r="AC22" s="10"/>
      <c r="AD22" s="10">
        <v>2</v>
      </c>
      <c r="AE22" s="10">
        <v>2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1:55">
      <c r="A23" s="8">
        <v>17</v>
      </c>
      <c r="B23" s="21"/>
      <c r="C23" s="10" t="s">
        <v>190</v>
      </c>
      <c r="D23" s="22"/>
      <c r="E23" s="10">
        <f t="shared" si="0"/>
        <v>68</v>
      </c>
      <c r="F23" s="10">
        <f t="shared" si="1"/>
        <v>64</v>
      </c>
      <c r="G23" s="10">
        <v>64</v>
      </c>
      <c r="H23" s="10"/>
      <c r="I23" s="10"/>
      <c r="J23" s="10"/>
      <c r="K23" s="10"/>
      <c r="L23" s="10">
        <v>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>
        <v>2</v>
      </c>
      <c r="BA23" s="10">
        <v>2</v>
      </c>
      <c r="BB23" s="10"/>
      <c r="BC23" s="10"/>
    </row>
    <row r="24" spans="1:55">
      <c r="A24" s="8">
        <v>18</v>
      </c>
      <c r="B24" s="21"/>
      <c r="C24" s="10" t="s">
        <v>191</v>
      </c>
      <c r="D24" s="22"/>
      <c r="E24" s="10">
        <f t="shared" si="0"/>
        <v>105</v>
      </c>
      <c r="F24" s="10">
        <f t="shared" si="1"/>
        <v>81</v>
      </c>
      <c r="G24" s="10">
        <v>56</v>
      </c>
      <c r="H24" s="10">
        <v>10</v>
      </c>
      <c r="I24" s="10">
        <v>15</v>
      </c>
      <c r="J24" s="10"/>
      <c r="K24" s="10"/>
      <c r="L24" s="10">
        <v>24</v>
      </c>
      <c r="M24" s="10">
        <v>2</v>
      </c>
      <c r="N24" s="10">
        <v>2</v>
      </c>
      <c r="O24" s="10"/>
      <c r="P24" s="10"/>
      <c r="Q24" s="10"/>
      <c r="R24" s="10"/>
      <c r="S24" s="10">
        <v>2</v>
      </c>
      <c r="T24" s="10">
        <v>2</v>
      </c>
      <c r="U24" s="10"/>
      <c r="V24" s="10"/>
      <c r="W24" s="10"/>
      <c r="X24" s="10"/>
      <c r="Y24" s="10"/>
      <c r="Z24" s="10"/>
      <c r="AA24" s="10"/>
      <c r="AB24" s="10">
        <v>2</v>
      </c>
      <c r="AC24" s="10">
        <v>2</v>
      </c>
      <c r="AD24" s="10"/>
      <c r="AE24" s="10"/>
      <c r="AF24" s="10"/>
      <c r="AG24" s="10"/>
      <c r="AH24" s="10">
        <v>2</v>
      </c>
      <c r="AI24" s="10">
        <v>2</v>
      </c>
      <c r="AJ24" s="10"/>
      <c r="AK24" s="10"/>
      <c r="AL24" s="10"/>
      <c r="AM24" s="10"/>
      <c r="AN24" s="10"/>
      <c r="AO24" s="10"/>
      <c r="AP24" s="10">
        <v>2</v>
      </c>
      <c r="AQ24" s="10">
        <v>2</v>
      </c>
      <c r="AR24" s="10">
        <v>2</v>
      </c>
      <c r="AS24" s="10">
        <v>2</v>
      </c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spans="1:55">
      <c r="A25" s="8">
        <v>19</v>
      </c>
      <c r="B25" s="23"/>
      <c r="C25" s="10" t="s">
        <v>192</v>
      </c>
      <c r="D25" s="24"/>
      <c r="E25" s="10">
        <f t="shared" si="0"/>
        <v>46</v>
      </c>
      <c r="F25" s="10">
        <f t="shared" si="1"/>
        <v>15</v>
      </c>
      <c r="G25" s="10">
        <v>11</v>
      </c>
      <c r="H25" s="10">
        <v>2</v>
      </c>
      <c r="I25" s="10">
        <v>2</v>
      </c>
      <c r="J25" s="10"/>
      <c r="K25" s="10"/>
      <c r="L25" s="10">
        <v>31</v>
      </c>
      <c r="M25" s="10">
        <v>2</v>
      </c>
      <c r="N25" s="10">
        <v>2</v>
      </c>
      <c r="O25" s="10"/>
      <c r="P25" s="10"/>
      <c r="Q25" s="10"/>
      <c r="R25" s="10"/>
      <c r="S25" s="10">
        <v>2</v>
      </c>
      <c r="T25" s="10"/>
      <c r="U25" s="10">
        <v>2</v>
      </c>
      <c r="V25" s="10"/>
      <c r="W25" s="10"/>
      <c r="X25" s="10">
        <v>3</v>
      </c>
      <c r="Y25" s="10">
        <v>2</v>
      </c>
      <c r="Z25" s="10">
        <v>2</v>
      </c>
      <c r="AA25" s="10">
        <v>2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2</v>
      </c>
      <c r="AQ25" s="10">
        <v>2</v>
      </c>
      <c r="AR25" s="10">
        <v>2</v>
      </c>
      <c r="AS25" s="10">
        <v>2</v>
      </c>
      <c r="AT25" s="10"/>
      <c r="AU25" s="10"/>
      <c r="AV25" s="10"/>
      <c r="AW25" s="10"/>
      <c r="AX25" s="10"/>
      <c r="AY25" s="10"/>
      <c r="AZ25" s="10">
        <v>3</v>
      </c>
      <c r="BA25" s="10">
        <v>3</v>
      </c>
      <c r="BB25" s="10"/>
      <c r="BC25" s="10"/>
    </row>
    <row r="26" spans="1:55">
      <c r="A26" s="8">
        <v>20</v>
      </c>
      <c r="B26" s="19" t="s">
        <v>193</v>
      </c>
      <c r="C26" s="10" t="s">
        <v>194</v>
      </c>
      <c r="D26" s="20">
        <v>582</v>
      </c>
      <c r="E26" s="10">
        <f t="shared" si="0"/>
        <v>142</v>
      </c>
      <c r="F26" s="10">
        <f t="shared" si="1"/>
        <v>123</v>
      </c>
      <c r="G26" s="10">
        <v>74</v>
      </c>
      <c r="H26" s="10">
        <v>29</v>
      </c>
      <c r="I26" s="10">
        <v>20</v>
      </c>
      <c r="J26" s="10"/>
      <c r="K26" s="10"/>
      <c r="L26" s="10">
        <v>19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>
        <v>3</v>
      </c>
      <c r="Y26" s="10">
        <v>2</v>
      </c>
      <c r="Z26" s="10"/>
      <c r="AA26" s="10"/>
      <c r="AB26" s="10"/>
      <c r="AC26" s="10"/>
      <c r="AD26" s="10">
        <v>2</v>
      </c>
      <c r="AE26" s="10">
        <v>2</v>
      </c>
      <c r="AF26" s="10"/>
      <c r="AG26" s="10"/>
      <c r="AH26" s="10"/>
      <c r="AI26" s="10"/>
      <c r="AJ26" s="10">
        <v>2</v>
      </c>
      <c r="AK26" s="10">
        <v>2</v>
      </c>
      <c r="AL26" s="10"/>
      <c r="AM26" s="10"/>
      <c r="AN26" s="10"/>
      <c r="AO26" s="10"/>
      <c r="AP26" s="10"/>
      <c r="AQ26" s="10"/>
      <c r="AR26" s="10"/>
      <c r="AS26" s="10"/>
      <c r="AT26" s="10">
        <v>3</v>
      </c>
      <c r="AU26" s="10">
        <v>3</v>
      </c>
      <c r="AV26" s="10"/>
      <c r="AW26" s="10"/>
      <c r="AX26" s="10"/>
      <c r="AY26" s="10"/>
      <c r="AZ26" s="10"/>
      <c r="BA26" s="10"/>
      <c r="BB26" s="10"/>
      <c r="BC26" s="10"/>
    </row>
    <row r="27" spans="1:55">
      <c r="A27" s="8">
        <v>21</v>
      </c>
      <c r="B27" s="21"/>
      <c r="C27" s="10" t="s">
        <v>126</v>
      </c>
      <c r="D27" s="22"/>
      <c r="E27" s="10">
        <f t="shared" si="0"/>
        <v>384</v>
      </c>
      <c r="F27" s="10">
        <f t="shared" si="1"/>
        <v>337</v>
      </c>
      <c r="G27" s="10">
        <v>217</v>
      </c>
      <c r="H27" s="10">
        <v>70</v>
      </c>
      <c r="I27" s="10">
        <v>50</v>
      </c>
      <c r="J27" s="10"/>
      <c r="K27" s="10"/>
      <c r="L27" s="10">
        <v>47</v>
      </c>
      <c r="M27" s="10"/>
      <c r="N27" s="10"/>
      <c r="O27" s="10"/>
      <c r="P27" s="10"/>
      <c r="Q27" s="10"/>
      <c r="R27" s="10"/>
      <c r="S27" s="10">
        <v>4</v>
      </c>
      <c r="T27" s="10">
        <v>4</v>
      </c>
      <c r="U27" s="10"/>
      <c r="V27" s="10">
        <v>2</v>
      </c>
      <c r="W27" s="10">
        <v>6</v>
      </c>
      <c r="X27" s="10">
        <v>4</v>
      </c>
      <c r="Y27" s="10">
        <v>4</v>
      </c>
      <c r="Z27" s="10"/>
      <c r="AA27" s="10"/>
      <c r="AB27" s="10"/>
      <c r="AC27" s="10"/>
      <c r="AD27" s="10"/>
      <c r="AE27" s="10"/>
      <c r="AF27" s="10"/>
      <c r="AG27" s="10"/>
      <c r="AH27" s="10">
        <v>2</v>
      </c>
      <c r="AI27" s="10">
        <v>2</v>
      </c>
      <c r="AJ27" s="10">
        <v>4</v>
      </c>
      <c r="AK27" s="10">
        <v>3</v>
      </c>
      <c r="AL27" s="10">
        <v>2</v>
      </c>
      <c r="AM27" s="10"/>
      <c r="AN27" s="10">
        <v>2</v>
      </c>
      <c r="AO27" s="10">
        <v>2</v>
      </c>
      <c r="AP27" s="10"/>
      <c r="AQ27" s="10"/>
      <c r="AR27" s="10"/>
      <c r="AS27" s="10"/>
      <c r="AT27" s="10">
        <v>3</v>
      </c>
      <c r="AU27" s="10">
        <v>3</v>
      </c>
      <c r="AV27" s="10"/>
      <c r="AW27" s="10"/>
      <c r="AX27" s="10"/>
      <c r="AY27" s="10"/>
      <c r="AZ27" s="10"/>
      <c r="BA27" s="10"/>
      <c r="BB27" s="10"/>
      <c r="BC27" s="10"/>
    </row>
    <row r="28" spans="1:55">
      <c r="A28" s="8">
        <v>22</v>
      </c>
      <c r="B28" s="23"/>
      <c r="C28" s="10" t="s">
        <v>195</v>
      </c>
      <c r="D28" s="24"/>
      <c r="E28" s="10">
        <f t="shared" si="0"/>
        <v>56</v>
      </c>
      <c r="F28" s="10">
        <f t="shared" si="1"/>
        <v>34</v>
      </c>
      <c r="G28" s="10">
        <v>14</v>
      </c>
      <c r="H28" s="10">
        <v>12</v>
      </c>
      <c r="I28" s="10">
        <v>8</v>
      </c>
      <c r="J28" s="10"/>
      <c r="K28" s="10"/>
      <c r="L28" s="10">
        <v>22</v>
      </c>
      <c r="M28" s="10">
        <v>2</v>
      </c>
      <c r="N28" s="10">
        <v>2</v>
      </c>
      <c r="O28" s="10">
        <v>2</v>
      </c>
      <c r="P28" s="10"/>
      <c r="Q28" s="10"/>
      <c r="R28" s="10"/>
      <c r="S28" s="10"/>
      <c r="T28" s="10"/>
      <c r="U28" s="10"/>
      <c r="V28" s="10"/>
      <c r="W28" s="10"/>
      <c r="X28" s="10">
        <v>2</v>
      </c>
      <c r="Y28" s="10"/>
      <c r="Z28" s="10"/>
      <c r="AA28" s="10"/>
      <c r="AB28" s="10"/>
      <c r="AC28" s="10"/>
      <c r="AD28" s="10">
        <v>4</v>
      </c>
      <c r="AE28" s="10">
        <v>4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>
        <v>3</v>
      </c>
      <c r="AU28" s="10">
        <v>3</v>
      </c>
      <c r="AV28" s="10"/>
      <c r="AW28" s="10"/>
      <c r="AX28" s="10"/>
      <c r="AY28" s="10"/>
      <c r="AZ28" s="10"/>
      <c r="BA28" s="10"/>
      <c r="BB28" s="10"/>
      <c r="BC28" s="10"/>
    </row>
    <row r="29" spans="1:55">
      <c r="A29" s="8">
        <v>23</v>
      </c>
      <c r="B29" s="19" t="s">
        <v>196</v>
      </c>
      <c r="C29" s="10" t="s">
        <v>197</v>
      </c>
      <c r="D29" s="20">
        <v>231</v>
      </c>
      <c r="E29" s="10">
        <f t="shared" si="0"/>
        <v>37</v>
      </c>
      <c r="F29" s="10">
        <f t="shared" si="1"/>
        <v>20</v>
      </c>
      <c r="G29" s="10">
        <v>12</v>
      </c>
      <c r="H29" s="10">
        <v>5</v>
      </c>
      <c r="I29" s="10">
        <v>3</v>
      </c>
      <c r="J29" s="10"/>
      <c r="K29" s="10"/>
      <c r="L29" s="10">
        <v>17</v>
      </c>
      <c r="M29" s="10"/>
      <c r="N29" s="10">
        <v>3</v>
      </c>
      <c r="O29" s="10"/>
      <c r="P29" s="10"/>
      <c r="Q29" s="10"/>
      <c r="R29" s="10"/>
      <c r="S29" s="10">
        <v>2</v>
      </c>
      <c r="T29" s="10">
        <v>2</v>
      </c>
      <c r="U29" s="10"/>
      <c r="V29" s="10"/>
      <c r="W29" s="10"/>
      <c r="X29" s="10">
        <v>3</v>
      </c>
      <c r="Y29" s="10">
        <v>3</v>
      </c>
      <c r="Z29" s="10"/>
      <c r="AA29" s="10"/>
      <c r="AB29" s="10"/>
      <c r="AC29" s="10">
        <v>2</v>
      </c>
      <c r="AD29" s="10"/>
      <c r="AE29" s="10">
        <v>2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spans="1:55">
      <c r="A30" s="8">
        <v>24</v>
      </c>
      <c r="B30" s="21"/>
      <c r="C30" s="10" t="s">
        <v>198</v>
      </c>
      <c r="D30" s="22"/>
      <c r="E30" s="10">
        <f t="shared" si="0"/>
        <v>65</v>
      </c>
      <c r="F30" s="10">
        <f t="shared" si="1"/>
        <v>55</v>
      </c>
      <c r="G30" s="10">
        <v>50</v>
      </c>
      <c r="H30" s="10">
        <v>2</v>
      </c>
      <c r="I30" s="10">
        <v>3</v>
      </c>
      <c r="J30" s="10"/>
      <c r="K30" s="10"/>
      <c r="L30" s="10">
        <v>10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v>6</v>
      </c>
      <c r="X30" s="10">
        <v>2</v>
      </c>
      <c r="Y30" s="10">
        <v>2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spans="1:55">
      <c r="A31" s="8">
        <v>25</v>
      </c>
      <c r="B31" s="21"/>
      <c r="C31" s="10" t="s">
        <v>199</v>
      </c>
      <c r="D31" s="22"/>
      <c r="E31" s="10">
        <f t="shared" si="0"/>
        <v>90</v>
      </c>
      <c r="F31" s="10">
        <f t="shared" si="1"/>
        <v>88</v>
      </c>
      <c r="G31" s="10">
        <v>83</v>
      </c>
      <c r="H31" s="10">
        <v>2</v>
      </c>
      <c r="I31" s="10">
        <v>3</v>
      </c>
      <c r="J31" s="10"/>
      <c r="K31" s="10"/>
      <c r="L31" s="10">
        <v>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>
        <v>2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</row>
    <row r="32" spans="1:55">
      <c r="A32" s="8">
        <v>26</v>
      </c>
      <c r="B32" s="23"/>
      <c r="C32" s="10" t="s">
        <v>200</v>
      </c>
      <c r="D32" s="24"/>
      <c r="E32" s="10">
        <f t="shared" si="0"/>
        <v>39</v>
      </c>
      <c r="F32" s="10">
        <f t="shared" si="1"/>
        <v>21</v>
      </c>
      <c r="G32" s="10">
        <v>16</v>
      </c>
      <c r="H32" s="10">
        <v>2</v>
      </c>
      <c r="I32" s="10">
        <v>3</v>
      </c>
      <c r="J32" s="10"/>
      <c r="K32" s="10"/>
      <c r="L32" s="10">
        <v>18</v>
      </c>
      <c r="M32" s="10">
        <v>2</v>
      </c>
      <c r="N32" s="10">
        <v>2</v>
      </c>
      <c r="O32" s="10"/>
      <c r="P32" s="10"/>
      <c r="Q32" s="10"/>
      <c r="R32" s="10"/>
      <c r="S32" s="10">
        <v>2</v>
      </c>
      <c r="T32" s="10">
        <v>2</v>
      </c>
      <c r="U32" s="10"/>
      <c r="V32" s="10"/>
      <c r="W32" s="10"/>
      <c r="X32" s="10">
        <v>2</v>
      </c>
      <c r="Y32" s="10">
        <v>2</v>
      </c>
      <c r="Z32" s="10"/>
      <c r="AA32" s="10"/>
      <c r="AB32" s="10"/>
      <c r="AC32" s="10"/>
      <c r="AD32" s="10"/>
      <c r="AE32" s="10">
        <v>2</v>
      </c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4</v>
      </c>
      <c r="BB32" s="10"/>
      <c r="BC32" s="10"/>
    </row>
    <row r="33" spans="1:55">
      <c r="A33" s="8">
        <v>27</v>
      </c>
      <c r="B33" s="19" t="s">
        <v>201</v>
      </c>
      <c r="C33" s="10" t="s">
        <v>202</v>
      </c>
      <c r="D33" s="20">
        <v>939</v>
      </c>
      <c r="E33" s="10">
        <f t="shared" si="0"/>
        <v>118</v>
      </c>
      <c r="F33" s="10">
        <f t="shared" si="1"/>
        <v>101</v>
      </c>
      <c r="G33" s="10">
        <v>81</v>
      </c>
      <c r="H33" s="10">
        <v>6</v>
      </c>
      <c r="I33" s="10">
        <v>6</v>
      </c>
      <c r="J33" s="10">
        <v>4</v>
      </c>
      <c r="K33" s="10">
        <v>4</v>
      </c>
      <c r="L33" s="10">
        <v>17</v>
      </c>
      <c r="M33" s="10"/>
      <c r="N33" s="10"/>
      <c r="O33" s="10"/>
      <c r="P33" s="10"/>
      <c r="Q33" s="10">
        <v>2</v>
      </c>
      <c r="R33" s="10">
        <v>3</v>
      </c>
      <c r="S33" s="10"/>
      <c r="T33" s="10"/>
      <c r="U33" s="10"/>
      <c r="V33" s="10"/>
      <c r="W33" s="10"/>
      <c r="X33" s="10">
        <v>3</v>
      </c>
      <c r="Y33" s="10">
        <v>3</v>
      </c>
      <c r="Z33" s="10">
        <v>2</v>
      </c>
      <c r="AA33" s="10">
        <v>2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>
        <v>2</v>
      </c>
      <c r="AZ33" s="10"/>
      <c r="BA33" s="10"/>
      <c r="BB33" s="10"/>
      <c r="BC33" s="10"/>
    </row>
    <row r="34" spans="1:55">
      <c r="A34" s="8">
        <v>28</v>
      </c>
      <c r="B34" s="21"/>
      <c r="C34" s="10" t="s">
        <v>203</v>
      </c>
      <c r="D34" s="22"/>
      <c r="E34" s="10">
        <f t="shared" si="0"/>
        <v>267</v>
      </c>
      <c r="F34" s="10">
        <f t="shared" si="1"/>
        <v>247</v>
      </c>
      <c r="G34" s="10">
        <v>197</v>
      </c>
      <c r="H34" s="10">
        <v>25</v>
      </c>
      <c r="I34" s="10">
        <v>25</v>
      </c>
      <c r="J34" s="10"/>
      <c r="K34" s="10"/>
      <c r="L34" s="10">
        <v>20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>
        <v>2</v>
      </c>
      <c r="AA34" s="10">
        <v>2</v>
      </c>
      <c r="AB34" s="10">
        <v>2</v>
      </c>
      <c r="AC34" s="10">
        <v>2</v>
      </c>
      <c r="AD34" s="10"/>
      <c r="AE34" s="10"/>
      <c r="AF34" s="10"/>
      <c r="AG34" s="10"/>
      <c r="AH34" s="10"/>
      <c r="AI34" s="10"/>
      <c r="AJ34" s="10">
        <v>4</v>
      </c>
      <c r="AK34" s="10">
        <v>4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>
        <v>2</v>
      </c>
      <c r="BA34" s="10">
        <v>2</v>
      </c>
      <c r="BB34" s="10"/>
      <c r="BC34" s="10"/>
    </row>
    <row r="35" spans="1:55">
      <c r="A35" s="8">
        <v>29</v>
      </c>
      <c r="B35" s="21"/>
      <c r="C35" s="10" t="s">
        <v>204</v>
      </c>
      <c r="D35" s="22"/>
      <c r="E35" s="10">
        <f t="shared" si="0"/>
        <v>77</v>
      </c>
      <c r="F35" s="10">
        <f t="shared" si="1"/>
        <v>61</v>
      </c>
      <c r="G35" s="10">
        <v>41</v>
      </c>
      <c r="H35" s="10">
        <v>10</v>
      </c>
      <c r="I35" s="10">
        <v>10</v>
      </c>
      <c r="J35" s="10"/>
      <c r="K35" s="10"/>
      <c r="L35" s="10">
        <v>16</v>
      </c>
      <c r="M35" s="10">
        <v>2</v>
      </c>
      <c r="N35" s="10">
        <v>2</v>
      </c>
      <c r="O35" s="10"/>
      <c r="P35" s="10"/>
      <c r="Q35" s="10"/>
      <c r="R35" s="10"/>
      <c r="S35" s="10"/>
      <c r="T35" s="10"/>
      <c r="U35" s="10"/>
      <c r="V35" s="10"/>
      <c r="W35" s="10"/>
      <c r="X35" s="10">
        <v>2</v>
      </c>
      <c r="Y35" s="10">
        <v>2</v>
      </c>
      <c r="Z35" s="10"/>
      <c r="AA35" s="10"/>
      <c r="AB35" s="10"/>
      <c r="AC35" s="10"/>
      <c r="AD35" s="10">
        <v>2</v>
      </c>
      <c r="AE35" s="10">
        <v>2</v>
      </c>
      <c r="AF35" s="10"/>
      <c r="AG35" s="10"/>
      <c r="AH35" s="10"/>
      <c r="AI35" s="10"/>
      <c r="AJ35" s="10"/>
      <c r="AK35" s="10"/>
      <c r="AL35" s="10"/>
      <c r="AM35" s="10"/>
      <c r="AN35" s="10">
        <v>2</v>
      </c>
      <c r="AO35" s="10">
        <v>2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>
      <c r="A36" s="8">
        <v>30</v>
      </c>
      <c r="B36" s="21"/>
      <c r="C36" s="10" t="s">
        <v>205</v>
      </c>
      <c r="D36" s="22"/>
      <c r="E36" s="10">
        <f t="shared" si="0"/>
        <v>76</v>
      </c>
      <c r="F36" s="10">
        <f t="shared" si="1"/>
        <v>31</v>
      </c>
      <c r="G36" s="10">
        <v>11</v>
      </c>
      <c r="H36" s="10">
        <v>10</v>
      </c>
      <c r="I36" s="10">
        <v>10</v>
      </c>
      <c r="J36" s="10"/>
      <c r="K36" s="10"/>
      <c r="L36" s="10">
        <v>45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>
        <v>3</v>
      </c>
      <c r="Y36" s="10">
        <v>3</v>
      </c>
      <c r="Z36" s="10">
        <v>4</v>
      </c>
      <c r="AA36" s="10">
        <v>4</v>
      </c>
      <c r="AB36" s="10">
        <v>2</v>
      </c>
      <c r="AC36" s="10">
        <v>2</v>
      </c>
      <c r="AD36" s="10">
        <v>4</v>
      </c>
      <c r="AE36" s="10">
        <v>5</v>
      </c>
      <c r="AF36" s="10"/>
      <c r="AG36" s="10"/>
      <c r="AH36" s="10"/>
      <c r="AI36" s="10"/>
      <c r="AJ36" s="10">
        <v>3</v>
      </c>
      <c r="AK36" s="10">
        <v>3</v>
      </c>
      <c r="AL36" s="10"/>
      <c r="AM36" s="10"/>
      <c r="AN36" s="10"/>
      <c r="AO36" s="10"/>
      <c r="AP36" s="10"/>
      <c r="AQ36" s="10"/>
      <c r="AR36" s="10"/>
      <c r="AS36" s="10"/>
      <c r="AT36" s="10">
        <v>3</v>
      </c>
      <c r="AU36" s="10">
        <v>3</v>
      </c>
      <c r="AV36" s="10"/>
      <c r="AW36" s="10"/>
      <c r="AX36" s="10"/>
      <c r="AY36" s="10"/>
      <c r="AZ36" s="10">
        <v>3</v>
      </c>
      <c r="BA36" s="10">
        <v>3</v>
      </c>
      <c r="BB36" s="10"/>
      <c r="BC36" s="10"/>
    </row>
    <row r="37" spans="1:55">
      <c r="A37" s="8">
        <v>31</v>
      </c>
      <c r="B37" s="21"/>
      <c r="C37" s="10" t="s">
        <v>206</v>
      </c>
      <c r="D37" s="22"/>
      <c r="E37" s="10">
        <f t="shared" si="0"/>
        <v>67</v>
      </c>
      <c r="F37" s="10">
        <f t="shared" si="1"/>
        <v>56</v>
      </c>
      <c r="G37" s="10">
        <v>36</v>
      </c>
      <c r="H37" s="10">
        <v>10</v>
      </c>
      <c r="I37" s="10">
        <v>10</v>
      </c>
      <c r="J37" s="10"/>
      <c r="K37" s="10"/>
      <c r="L37" s="10">
        <v>11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v>5</v>
      </c>
      <c r="X37" s="10">
        <v>2</v>
      </c>
      <c r="Y37" s="10">
        <v>4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>
      <c r="A38" s="8">
        <v>32</v>
      </c>
      <c r="B38" s="21"/>
      <c r="C38" s="10" t="s">
        <v>207</v>
      </c>
      <c r="D38" s="22"/>
      <c r="E38" s="10">
        <f t="shared" si="0"/>
        <v>181</v>
      </c>
      <c r="F38" s="10">
        <f t="shared" si="1"/>
        <v>136</v>
      </c>
      <c r="G38" s="10">
        <v>101</v>
      </c>
      <c r="H38" s="10">
        <v>15</v>
      </c>
      <c r="I38" s="10">
        <v>20</v>
      </c>
      <c r="J38" s="10"/>
      <c r="K38" s="10"/>
      <c r="L38" s="10">
        <v>45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v>5</v>
      </c>
      <c r="X38" s="10">
        <v>4</v>
      </c>
      <c r="Y38" s="10">
        <v>4</v>
      </c>
      <c r="Z38" s="10">
        <v>4</v>
      </c>
      <c r="AA38" s="10">
        <v>4</v>
      </c>
      <c r="AB38" s="10"/>
      <c r="AC38" s="10"/>
      <c r="AD38" s="10"/>
      <c r="AE38" s="10"/>
      <c r="AF38" s="10"/>
      <c r="AG38" s="10"/>
      <c r="AH38" s="10"/>
      <c r="AI38" s="10"/>
      <c r="AJ38" s="10">
        <v>4</v>
      </c>
      <c r="AK38" s="10">
        <v>4</v>
      </c>
      <c r="AL38" s="10">
        <v>2</v>
      </c>
      <c r="AM38" s="10">
        <v>2</v>
      </c>
      <c r="AN38" s="10">
        <v>2</v>
      </c>
      <c r="AO38" s="10">
        <v>2</v>
      </c>
      <c r="AP38" s="10">
        <v>2</v>
      </c>
      <c r="AQ38" s="10">
        <v>2</v>
      </c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>
        <v>2</v>
      </c>
      <c r="BB38" s="10"/>
      <c r="BC38" s="10"/>
    </row>
    <row r="39" spans="1:55">
      <c r="A39" s="8">
        <v>33</v>
      </c>
      <c r="B39" s="21"/>
      <c r="C39" s="10" t="s">
        <v>208</v>
      </c>
      <c r="D39" s="22"/>
      <c r="E39" s="10">
        <f t="shared" si="0"/>
        <v>78</v>
      </c>
      <c r="F39" s="10">
        <f t="shared" si="1"/>
        <v>67</v>
      </c>
      <c r="G39" s="10">
        <v>47</v>
      </c>
      <c r="H39" s="10">
        <v>10</v>
      </c>
      <c r="I39" s="10">
        <v>10</v>
      </c>
      <c r="J39" s="10"/>
      <c r="K39" s="10"/>
      <c r="L39" s="10">
        <v>11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>
        <v>3</v>
      </c>
      <c r="Y39" s="10">
        <v>3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>
        <v>2</v>
      </c>
      <c r="AK39" s="10">
        <v>3</v>
      </c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spans="1:55">
      <c r="A40" s="8">
        <v>34</v>
      </c>
      <c r="B40" s="23"/>
      <c r="C40" s="10" t="s">
        <v>209</v>
      </c>
      <c r="D40" s="24"/>
      <c r="E40" s="10">
        <f t="shared" si="0"/>
        <v>75</v>
      </c>
      <c r="F40" s="10">
        <f t="shared" si="1"/>
        <v>25</v>
      </c>
      <c r="G40" s="10">
        <v>13</v>
      </c>
      <c r="H40" s="10">
        <v>6</v>
      </c>
      <c r="I40" s="10">
        <v>6</v>
      </c>
      <c r="J40" s="10"/>
      <c r="K40" s="10"/>
      <c r="L40" s="10">
        <v>50</v>
      </c>
      <c r="M40" s="10"/>
      <c r="N40" s="10"/>
      <c r="O40" s="10"/>
      <c r="P40" s="10"/>
      <c r="Q40" s="10"/>
      <c r="R40" s="10"/>
      <c r="S40" s="10">
        <v>2</v>
      </c>
      <c r="T40" s="10">
        <v>2</v>
      </c>
      <c r="U40" s="10"/>
      <c r="V40" s="10"/>
      <c r="W40" s="10"/>
      <c r="X40" s="10">
        <v>2</v>
      </c>
      <c r="Y40" s="10">
        <v>2</v>
      </c>
      <c r="Z40" s="10"/>
      <c r="AA40" s="10"/>
      <c r="AB40" s="10">
        <v>2</v>
      </c>
      <c r="AC40" s="10">
        <v>2</v>
      </c>
      <c r="AD40" s="10"/>
      <c r="AE40" s="10"/>
      <c r="AF40" s="10"/>
      <c r="AG40" s="10"/>
      <c r="AH40" s="10"/>
      <c r="AI40" s="10"/>
      <c r="AJ40" s="10">
        <v>3</v>
      </c>
      <c r="AK40" s="10">
        <v>3</v>
      </c>
      <c r="AL40" s="10">
        <v>2</v>
      </c>
      <c r="AM40" s="10">
        <v>2</v>
      </c>
      <c r="AN40" s="10">
        <v>3</v>
      </c>
      <c r="AO40" s="10">
        <v>3</v>
      </c>
      <c r="AP40" s="10">
        <v>2</v>
      </c>
      <c r="AQ40" s="10"/>
      <c r="AR40" s="10">
        <v>2</v>
      </c>
      <c r="AS40" s="10">
        <v>4</v>
      </c>
      <c r="AT40" s="10">
        <v>4</v>
      </c>
      <c r="AU40" s="10">
        <v>4</v>
      </c>
      <c r="AV40" s="10"/>
      <c r="AW40" s="10"/>
      <c r="AX40" s="10"/>
      <c r="AY40" s="10"/>
      <c r="AZ40" s="10">
        <v>3</v>
      </c>
      <c r="BA40" s="10">
        <v>3</v>
      </c>
      <c r="BB40" s="10"/>
      <c r="BC40" s="10"/>
    </row>
    <row r="41" spans="1:55">
      <c r="A41" s="8">
        <v>35</v>
      </c>
      <c r="B41" s="19" t="s">
        <v>210</v>
      </c>
      <c r="C41" s="10" t="s">
        <v>211</v>
      </c>
      <c r="D41" s="20">
        <v>456</v>
      </c>
      <c r="E41" s="10">
        <f t="shared" si="0"/>
        <v>77</v>
      </c>
      <c r="F41" s="10">
        <f t="shared" si="1"/>
        <v>37</v>
      </c>
      <c r="G41" s="10">
        <v>27</v>
      </c>
      <c r="H41" s="10">
        <v>5</v>
      </c>
      <c r="I41" s="10">
        <v>5</v>
      </c>
      <c r="J41" s="10"/>
      <c r="K41" s="10"/>
      <c r="L41" s="10">
        <v>40</v>
      </c>
      <c r="M41" s="10"/>
      <c r="N41" s="10"/>
      <c r="O41" s="10"/>
      <c r="P41" s="10"/>
      <c r="Q41" s="10">
        <v>2</v>
      </c>
      <c r="R41" s="10">
        <v>2</v>
      </c>
      <c r="S41" s="10">
        <v>2</v>
      </c>
      <c r="T41" s="10">
        <v>2</v>
      </c>
      <c r="U41" s="10"/>
      <c r="V41" s="10"/>
      <c r="W41" s="10">
        <v>5</v>
      </c>
      <c r="X41" s="10">
        <v>3</v>
      </c>
      <c r="Y41" s="10">
        <v>3</v>
      </c>
      <c r="Z41" s="10"/>
      <c r="AA41" s="10"/>
      <c r="AB41" s="10"/>
      <c r="AC41" s="10"/>
      <c r="AD41" s="10">
        <v>2</v>
      </c>
      <c r="AE41" s="10">
        <v>2</v>
      </c>
      <c r="AF41" s="10"/>
      <c r="AG41" s="10"/>
      <c r="AH41" s="10">
        <v>2</v>
      </c>
      <c r="AI41" s="10">
        <v>2</v>
      </c>
      <c r="AJ41" s="10"/>
      <c r="AK41" s="10"/>
      <c r="AL41" s="10"/>
      <c r="AM41" s="10"/>
      <c r="AN41" s="10"/>
      <c r="AO41" s="10"/>
      <c r="AP41" s="10"/>
      <c r="AQ41" s="10"/>
      <c r="AR41" s="10">
        <v>3</v>
      </c>
      <c r="AS41" s="10">
        <v>3</v>
      </c>
      <c r="AT41" s="10">
        <v>2</v>
      </c>
      <c r="AU41" s="10"/>
      <c r="AV41" s="10">
        <v>2</v>
      </c>
      <c r="AW41" s="10">
        <v>3</v>
      </c>
      <c r="AX41" s="10"/>
      <c r="AY41" s="10"/>
      <c r="AZ41" s="10"/>
      <c r="BA41" s="10"/>
      <c r="BB41" s="10"/>
      <c r="BC41" s="10"/>
    </row>
    <row r="42" spans="1:55">
      <c r="A42" s="8">
        <v>36</v>
      </c>
      <c r="B42" s="21"/>
      <c r="C42" s="10" t="s">
        <v>212</v>
      </c>
      <c r="D42" s="22"/>
      <c r="E42" s="10">
        <f t="shared" si="0"/>
        <v>99</v>
      </c>
      <c r="F42" s="10">
        <f t="shared" si="1"/>
        <v>25</v>
      </c>
      <c r="G42" s="10">
        <v>15</v>
      </c>
      <c r="H42" s="10">
        <v>5</v>
      </c>
      <c r="I42" s="10">
        <v>5</v>
      </c>
      <c r="J42" s="10"/>
      <c r="K42" s="10"/>
      <c r="L42" s="10">
        <v>74</v>
      </c>
      <c r="M42" s="10">
        <v>2</v>
      </c>
      <c r="N42" s="10">
        <v>2</v>
      </c>
      <c r="O42" s="10">
        <v>2</v>
      </c>
      <c r="P42" s="10">
        <v>2</v>
      </c>
      <c r="Q42" s="10">
        <v>2</v>
      </c>
      <c r="R42" s="10">
        <v>2</v>
      </c>
      <c r="S42" s="10">
        <v>2</v>
      </c>
      <c r="T42" s="10">
        <v>3</v>
      </c>
      <c r="U42" s="10">
        <v>2</v>
      </c>
      <c r="V42" s="10"/>
      <c r="W42" s="10">
        <v>5</v>
      </c>
      <c r="X42" s="10">
        <v>3</v>
      </c>
      <c r="Y42" s="10">
        <v>3</v>
      </c>
      <c r="Z42" s="10"/>
      <c r="AA42" s="10"/>
      <c r="AB42" s="10">
        <v>2</v>
      </c>
      <c r="AC42" s="10">
        <v>2</v>
      </c>
      <c r="AD42" s="10">
        <v>2</v>
      </c>
      <c r="AE42" s="10">
        <v>2</v>
      </c>
      <c r="AF42" s="10">
        <v>2</v>
      </c>
      <c r="AG42" s="10">
        <v>2</v>
      </c>
      <c r="AH42" s="10">
        <v>2</v>
      </c>
      <c r="AI42" s="10">
        <v>2</v>
      </c>
      <c r="AJ42" s="10">
        <v>3</v>
      </c>
      <c r="AK42" s="10">
        <v>3</v>
      </c>
      <c r="AL42" s="10">
        <v>2</v>
      </c>
      <c r="AM42" s="10">
        <v>2</v>
      </c>
      <c r="AN42" s="10"/>
      <c r="AO42" s="10"/>
      <c r="AP42" s="10"/>
      <c r="AQ42" s="10"/>
      <c r="AR42" s="10">
        <v>2</v>
      </c>
      <c r="AS42" s="10">
        <v>2</v>
      </c>
      <c r="AT42" s="10">
        <v>2</v>
      </c>
      <c r="AU42" s="10">
        <v>2</v>
      </c>
      <c r="AV42" s="10">
        <v>2</v>
      </c>
      <c r="AW42" s="10">
        <v>2</v>
      </c>
      <c r="AX42" s="10"/>
      <c r="AY42" s="10"/>
      <c r="AZ42" s="10">
        <v>3</v>
      </c>
      <c r="BA42" s="10">
        <v>3</v>
      </c>
      <c r="BB42" s="10"/>
      <c r="BC42" s="10"/>
    </row>
    <row r="43" spans="1:55">
      <c r="A43" s="8">
        <v>37</v>
      </c>
      <c r="B43" s="21"/>
      <c r="C43" s="10" t="s">
        <v>213</v>
      </c>
      <c r="D43" s="22"/>
      <c r="E43" s="10">
        <f t="shared" si="0"/>
        <v>87</v>
      </c>
      <c r="F43" s="10">
        <f t="shared" si="1"/>
        <v>39</v>
      </c>
      <c r="G43" s="10">
        <v>29</v>
      </c>
      <c r="H43" s="10">
        <v>5</v>
      </c>
      <c r="I43" s="10">
        <v>5</v>
      </c>
      <c r="J43" s="10"/>
      <c r="K43" s="10"/>
      <c r="L43" s="10">
        <v>48</v>
      </c>
      <c r="M43" s="10"/>
      <c r="N43" s="10"/>
      <c r="O43" s="10">
        <v>3</v>
      </c>
      <c r="P43" s="10">
        <v>3</v>
      </c>
      <c r="Q43" s="10">
        <v>2</v>
      </c>
      <c r="R43" s="10">
        <v>2</v>
      </c>
      <c r="S43" s="10">
        <v>3</v>
      </c>
      <c r="T43" s="10">
        <v>3</v>
      </c>
      <c r="U43" s="10"/>
      <c r="V43" s="10"/>
      <c r="W43" s="10"/>
      <c r="X43" s="10">
        <v>3</v>
      </c>
      <c r="Y43" s="10">
        <v>3</v>
      </c>
      <c r="Z43" s="10"/>
      <c r="AA43" s="10"/>
      <c r="AB43" s="10"/>
      <c r="AC43" s="10"/>
      <c r="AD43" s="10">
        <v>2</v>
      </c>
      <c r="AE43" s="10">
        <v>2</v>
      </c>
      <c r="AF43" s="10"/>
      <c r="AG43" s="10"/>
      <c r="AH43" s="10">
        <v>2</v>
      </c>
      <c r="AI43" s="10">
        <v>2</v>
      </c>
      <c r="AJ43" s="10">
        <v>2</v>
      </c>
      <c r="AK43" s="10">
        <v>2</v>
      </c>
      <c r="AL43" s="10"/>
      <c r="AM43" s="10"/>
      <c r="AN43" s="10"/>
      <c r="AO43" s="10"/>
      <c r="AP43" s="10"/>
      <c r="AQ43" s="10"/>
      <c r="AR43" s="10">
        <v>2</v>
      </c>
      <c r="AS43" s="10">
        <v>2</v>
      </c>
      <c r="AT43" s="10">
        <v>3</v>
      </c>
      <c r="AU43" s="10">
        <v>3</v>
      </c>
      <c r="AV43" s="10"/>
      <c r="AW43" s="10"/>
      <c r="AX43" s="10"/>
      <c r="AY43" s="10"/>
      <c r="AZ43" s="10">
        <v>2</v>
      </c>
      <c r="BA43" s="10">
        <v>2</v>
      </c>
      <c r="BB43" s="10"/>
      <c r="BC43" s="10"/>
    </row>
    <row r="44" spans="1:55">
      <c r="A44" s="8">
        <v>38</v>
      </c>
      <c r="B44" s="21"/>
      <c r="C44" s="10" t="s">
        <v>214</v>
      </c>
      <c r="D44" s="22"/>
      <c r="E44" s="10">
        <f t="shared" si="0"/>
        <v>56</v>
      </c>
      <c r="F44" s="10">
        <f t="shared" si="1"/>
        <v>10</v>
      </c>
      <c r="G44" s="10">
        <v>6</v>
      </c>
      <c r="H44" s="10">
        <v>2</v>
      </c>
      <c r="I44" s="10">
        <v>2</v>
      </c>
      <c r="J44" s="10"/>
      <c r="K44" s="10"/>
      <c r="L44" s="10">
        <v>46</v>
      </c>
      <c r="M44" s="10">
        <v>2</v>
      </c>
      <c r="N44" s="10">
        <v>2</v>
      </c>
      <c r="O44" s="10"/>
      <c r="P44" s="10"/>
      <c r="Q44" s="10">
        <v>2</v>
      </c>
      <c r="R44" s="10">
        <v>2</v>
      </c>
      <c r="S44" s="10">
        <v>2</v>
      </c>
      <c r="T44" s="10">
        <v>3</v>
      </c>
      <c r="U44" s="10"/>
      <c r="V44" s="10"/>
      <c r="W44" s="10"/>
      <c r="X44" s="10">
        <v>3</v>
      </c>
      <c r="Y44" s="10">
        <v>3</v>
      </c>
      <c r="Z44" s="10"/>
      <c r="AA44" s="10"/>
      <c r="AB44" s="10">
        <v>2</v>
      </c>
      <c r="AC44" s="10">
        <v>2</v>
      </c>
      <c r="AD44" s="10"/>
      <c r="AE44" s="10"/>
      <c r="AF44" s="10"/>
      <c r="AG44" s="10"/>
      <c r="AH44" s="10">
        <v>2</v>
      </c>
      <c r="AI44" s="10">
        <v>3</v>
      </c>
      <c r="AJ44" s="10">
        <v>2</v>
      </c>
      <c r="AK44" s="10">
        <v>2</v>
      </c>
      <c r="AL44" s="10"/>
      <c r="AM44" s="10"/>
      <c r="AN44" s="10"/>
      <c r="AO44" s="10"/>
      <c r="AP44" s="10"/>
      <c r="AQ44" s="10"/>
      <c r="AR44" s="10">
        <v>2</v>
      </c>
      <c r="AS44" s="10">
        <v>2</v>
      </c>
      <c r="AT44" s="10"/>
      <c r="AU44" s="10"/>
      <c r="AV44" s="10"/>
      <c r="AW44" s="10"/>
      <c r="AX44" s="10"/>
      <c r="AY44" s="10"/>
      <c r="AZ44" s="10">
        <v>3</v>
      </c>
      <c r="BA44" s="10">
        <v>3</v>
      </c>
      <c r="BB44" s="10">
        <v>2</v>
      </c>
      <c r="BC44" s="10">
        <v>2</v>
      </c>
    </row>
    <row r="45" spans="1:55">
      <c r="A45" s="8">
        <v>39</v>
      </c>
      <c r="B45" s="21"/>
      <c r="C45" s="10" t="s">
        <v>215</v>
      </c>
      <c r="D45" s="22"/>
      <c r="E45" s="10">
        <f t="shared" si="0"/>
        <v>69</v>
      </c>
      <c r="F45" s="10">
        <f t="shared" si="1"/>
        <v>39</v>
      </c>
      <c r="G45" s="10">
        <v>31</v>
      </c>
      <c r="H45" s="10">
        <v>2</v>
      </c>
      <c r="I45" s="10">
        <v>2</v>
      </c>
      <c r="J45" s="10">
        <v>2</v>
      </c>
      <c r="K45" s="10">
        <v>2</v>
      </c>
      <c r="L45" s="10">
        <v>30</v>
      </c>
      <c r="M45" s="10"/>
      <c r="N45" s="10"/>
      <c r="O45" s="10"/>
      <c r="P45" s="10"/>
      <c r="Q45" s="10">
        <v>2</v>
      </c>
      <c r="R45" s="10">
        <v>2</v>
      </c>
      <c r="S45" s="10"/>
      <c r="T45" s="10"/>
      <c r="U45" s="10"/>
      <c r="V45" s="10"/>
      <c r="W45" s="10"/>
      <c r="X45" s="10">
        <v>3</v>
      </c>
      <c r="Y45" s="10">
        <v>3</v>
      </c>
      <c r="Z45" s="10"/>
      <c r="AA45" s="10"/>
      <c r="AB45" s="10"/>
      <c r="AC45" s="10"/>
      <c r="AD45" s="10">
        <v>4</v>
      </c>
      <c r="AE45" s="10">
        <v>4</v>
      </c>
      <c r="AF45" s="10"/>
      <c r="AG45" s="10"/>
      <c r="AH45" s="10">
        <v>2</v>
      </c>
      <c r="AI45" s="10">
        <v>2</v>
      </c>
      <c r="AJ45" s="10"/>
      <c r="AK45" s="10"/>
      <c r="AL45" s="10"/>
      <c r="AM45" s="10"/>
      <c r="AN45" s="10"/>
      <c r="AO45" s="10"/>
      <c r="AP45" s="10"/>
      <c r="AQ45" s="10"/>
      <c r="AR45" s="10">
        <v>2</v>
      </c>
      <c r="AS45" s="10">
        <v>2</v>
      </c>
      <c r="AT45" s="10"/>
      <c r="AU45" s="10"/>
      <c r="AV45" s="10"/>
      <c r="AW45" s="10"/>
      <c r="AX45" s="10"/>
      <c r="AY45" s="10"/>
      <c r="AZ45" s="10">
        <v>2</v>
      </c>
      <c r="BA45" s="10">
        <v>2</v>
      </c>
      <c r="BB45" s="10"/>
      <c r="BC45" s="10"/>
    </row>
    <row r="46" spans="1:55">
      <c r="A46" s="8">
        <v>40</v>
      </c>
      <c r="B46" s="23"/>
      <c r="C46" s="10" t="s">
        <v>216</v>
      </c>
      <c r="D46" s="24"/>
      <c r="E46" s="10">
        <f t="shared" si="0"/>
        <v>68</v>
      </c>
      <c r="F46" s="10">
        <f t="shared" si="1"/>
        <v>17</v>
      </c>
      <c r="G46" s="10">
        <v>13</v>
      </c>
      <c r="H46" s="10">
        <v>2</v>
      </c>
      <c r="I46" s="10">
        <v>2</v>
      </c>
      <c r="J46" s="10"/>
      <c r="K46" s="10"/>
      <c r="L46" s="10">
        <v>51</v>
      </c>
      <c r="M46" s="10">
        <v>2</v>
      </c>
      <c r="N46" s="10">
        <v>2</v>
      </c>
      <c r="O46" s="10">
        <v>2</v>
      </c>
      <c r="P46" s="10">
        <v>2</v>
      </c>
      <c r="Q46" s="10"/>
      <c r="R46" s="10"/>
      <c r="S46" s="10"/>
      <c r="T46" s="10"/>
      <c r="U46" s="10"/>
      <c r="V46" s="10"/>
      <c r="W46" s="10"/>
      <c r="X46" s="10">
        <v>4</v>
      </c>
      <c r="Y46" s="10">
        <v>4</v>
      </c>
      <c r="Z46" s="10"/>
      <c r="AA46" s="10"/>
      <c r="AB46" s="10">
        <v>2</v>
      </c>
      <c r="AC46" s="10">
        <v>2</v>
      </c>
      <c r="AD46" s="10">
        <v>2</v>
      </c>
      <c r="AE46" s="10">
        <v>2</v>
      </c>
      <c r="AF46" s="10"/>
      <c r="AG46" s="10"/>
      <c r="AH46" s="10">
        <v>4</v>
      </c>
      <c r="AI46" s="10">
        <v>4</v>
      </c>
      <c r="AJ46" s="10">
        <v>2</v>
      </c>
      <c r="AK46" s="10">
        <v>2</v>
      </c>
      <c r="AL46" s="10"/>
      <c r="AM46" s="10"/>
      <c r="AN46" s="10"/>
      <c r="AO46" s="10"/>
      <c r="AP46" s="10"/>
      <c r="AQ46" s="10"/>
      <c r="AR46" s="10">
        <v>2</v>
      </c>
      <c r="AS46" s="10">
        <v>2</v>
      </c>
      <c r="AT46" s="10"/>
      <c r="AU46" s="10"/>
      <c r="AV46" s="10"/>
      <c r="AW46" s="10"/>
      <c r="AX46" s="10"/>
      <c r="AY46" s="10"/>
      <c r="AZ46" s="10">
        <v>3</v>
      </c>
      <c r="BA46" s="10">
        <v>4</v>
      </c>
      <c r="BB46" s="10">
        <v>2</v>
      </c>
      <c r="BC46" s="10">
        <v>2</v>
      </c>
    </row>
    <row r="47" spans="1:55">
      <c r="A47" s="8">
        <v>41</v>
      </c>
      <c r="B47" s="19" t="s">
        <v>217</v>
      </c>
      <c r="C47" s="10" t="s">
        <v>218</v>
      </c>
      <c r="D47" s="20">
        <v>724</v>
      </c>
      <c r="E47" s="10">
        <f t="shared" si="0"/>
        <v>108</v>
      </c>
      <c r="F47" s="10">
        <f t="shared" si="1"/>
        <v>38</v>
      </c>
      <c r="G47" s="10">
        <v>18</v>
      </c>
      <c r="H47" s="10">
        <v>5</v>
      </c>
      <c r="I47" s="10">
        <v>15</v>
      </c>
      <c r="J47" s="10"/>
      <c r="K47" s="10"/>
      <c r="L47" s="10">
        <v>70</v>
      </c>
      <c r="M47" s="10">
        <v>2</v>
      </c>
      <c r="N47" s="10">
        <v>2</v>
      </c>
      <c r="O47" s="10"/>
      <c r="P47" s="10"/>
      <c r="Q47" s="10"/>
      <c r="R47" s="10"/>
      <c r="S47" s="10">
        <v>2</v>
      </c>
      <c r="T47" s="10">
        <v>2</v>
      </c>
      <c r="U47" s="10"/>
      <c r="V47" s="10"/>
      <c r="W47" s="10"/>
      <c r="X47" s="10">
        <v>4</v>
      </c>
      <c r="Y47" s="10">
        <v>4</v>
      </c>
      <c r="Z47" s="10">
        <v>2</v>
      </c>
      <c r="AA47" s="10">
        <v>2</v>
      </c>
      <c r="AB47" s="10">
        <v>2</v>
      </c>
      <c r="AC47" s="10">
        <v>2</v>
      </c>
      <c r="AD47" s="10">
        <v>2</v>
      </c>
      <c r="AE47" s="10">
        <v>2</v>
      </c>
      <c r="AF47" s="10">
        <v>2</v>
      </c>
      <c r="AG47" s="10">
        <v>2</v>
      </c>
      <c r="AH47" s="10">
        <v>2</v>
      </c>
      <c r="AI47" s="10">
        <v>2</v>
      </c>
      <c r="AJ47" s="10">
        <v>2</v>
      </c>
      <c r="AK47" s="10">
        <v>2</v>
      </c>
      <c r="AL47" s="10"/>
      <c r="AM47" s="10"/>
      <c r="AN47" s="10">
        <v>2</v>
      </c>
      <c r="AO47" s="10">
        <v>2</v>
      </c>
      <c r="AP47" s="10"/>
      <c r="AQ47" s="10"/>
      <c r="AR47" s="10">
        <v>2</v>
      </c>
      <c r="AS47" s="10">
        <v>2</v>
      </c>
      <c r="AT47" s="10">
        <v>4</v>
      </c>
      <c r="AU47" s="10">
        <v>4</v>
      </c>
      <c r="AV47" s="10">
        <v>2</v>
      </c>
      <c r="AW47" s="10">
        <v>2</v>
      </c>
      <c r="AX47" s="10">
        <v>2</v>
      </c>
      <c r="AY47" s="10">
        <v>2</v>
      </c>
      <c r="AZ47" s="10">
        <v>3</v>
      </c>
      <c r="BA47" s="10">
        <v>3</v>
      </c>
      <c r="BB47" s="10"/>
      <c r="BC47" s="10"/>
    </row>
    <row r="48" spans="1:55">
      <c r="A48" s="8">
        <v>42</v>
      </c>
      <c r="B48" s="21"/>
      <c r="C48" s="10" t="s">
        <v>219</v>
      </c>
      <c r="D48" s="22"/>
      <c r="E48" s="10">
        <f t="shared" si="0"/>
        <v>94</v>
      </c>
      <c r="F48" s="10">
        <f t="shared" si="1"/>
        <v>46</v>
      </c>
      <c r="G48" s="10">
        <v>36</v>
      </c>
      <c r="H48" s="10">
        <v>3</v>
      </c>
      <c r="I48" s="10">
        <v>7</v>
      </c>
      <c r="J48" s="10"/>
      <c r="K48" s="10"/>
      <c r="L48" s="10">
        <v>48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v>4</v>
      </c>
      <c r="Y48" s="10">
        <v>4</v>
      </c>
      <c r="Z48" s="10">
        <v>2</v>
      </c>
      <c r="AA48" s="10">
        <v>2</v>
      </c>
      <c r="AB48" s="10"/>
      <c r="AC48" s="10"/>
      <c r="AD48" s="10">
        <v>2</v>
      </c>
      <c r="AE48" s="10">
        <v>2</v>
      </c>
      <c r="AF48" s="10"/>
      <c r="AG48" s="10"/>
      <c r="AH48" s="10">
        <v>2</v>
      </c>
      <c r="AI48" s="10">
        <v>2</v>
      </c>
      <c r="AJ48" s="10"/>
      <c r="AK48" s="10"/>
      <c r="AL48" s="10">
        <v>2</v>
      </c>
      <c r="AM48" s="10">
        <v>2</v>
      </c>
      <c r="AN48" s="10"/>
      <c r="AO48" s="10"/>
      <c r="AP48" s="10"/>
      <c r="AQ48" s="10"/>
      <c r="AR48" s="10"/>
      <c r="AS48" s="10"/>
      <c r="AT48" s="10">
        <v>4</v>
      </c>
      <c r="AU48" s="10">
        <v>4</v>
      </c>
      <c r="AV48" s="10">
        <v>2</v>
      </c>
      <c r="AW48" s="10">
        <v>2</v>
      </c>
      <c r="AX48" s="10">
        <v>2</v>
      </c>
      <c r="AY48" s="10">
        <v>2</v>
      </c>
      <c r="AZ48" s="10">
        <v>4</v>
      </c>
      <c r="BA48" s="10">
        <v>4</v>
      </c>
      <c r="BB48" s="10"/>
      <c r="BC48" s="10"/>
    </row>
    <row r="49" spans="1:55">
      <c r="A49" s="8">
        <v>43</v>
      </c>
      <c r="B49" s="21"/>
      <c r="C49" s="10" t="s">
        <v>220</v>
      </c>
      <c r="D49" s="22"/>
      <c r="E49" s="10">
        <f t="shared" si="0"/>
        <v>94</v>
      </c>
      <c r="F49" s="10">
        <f t="shared" si="1"/>
        <v>54</v>
      </c>
      <c r="G49" s="10">
        <v>49</v>
      </c>
      <c r="H49" s="10">
        <v>3</v>
      </c>
      <c r="I49" s="10">
        <v>2</v>
      </c>
      <c r="J49" s="10"/>
      <c r="K49" s="10"/>
      <c r="L49" s="10">
        <v>40</v>
      </c>
      <c r="M49" s="10"/>
      <c r="N49" s="10"/>
      <c r="O49" s="10"/>
      <c r="P49" s="10"/>
      <c r="Q49" s="10"/>
      <c r="R49" s="10"/>
      <c r="S49" s="10">
        <v>3</v>
      </c>
      <c r="T49" s="10">
        <v>3</v>
      </c>
      <c r="U49" s="10"/>
      <c r="V49" s="10"/>
      <c r="W49" s="10"/>
      <c r="X49" s="10">
        <v>4</v>
      </c>
      <c r="Y49" s="10">
        <v>4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>
        <v>3</v>
      </c>
      <c r="AK49" s="10">
        <v>3</v>
      </c>
      <c r="AL49" s="10"/>
      <c r="AM49" s="10"/>
      <c r="AN49" s="10">
        <v>2</v>
      </c>
      <c r="AO49" s="10">
        <v>2</v>
      </c>
      <c r="AP49" s="10"/>
      <c r="AQ49" s="10"/>
      <c r="AR49" s="10"/>
      <c r="AS49" s="10"/>
      <c r="AT49" s="10">
        <v>3</v>
      </c>
      <c r="AU49" s="10">
        <v>3</v>
      </c>
      <c r="AV49" s="10">
        <v>3</v>
      </c>
      <c r="AW49" s="10">
        <v>3</v>
      </c>
      <c r="AX49" s="10"/>
      <c r="AY49" s="10"/>
      <c r="AZ49" s="10">
        <v>2</v>
      </c>
      <c r="BA49" s="10">
        <v>2</v>
      </c>
      <c r="BB49" s="10"/>
      <c r="BC49" s="10"/>
    </row>
    <row r="50" spans="1:55">
      <c r="A50" s="8">
        <v>44</v>
      </c>
      <c r="B50" s="21"/>
      <c r="C50" s="10" t="s">
        <v>221</v>
      </c>
      <c r="D50" s="22"/>
      <c r="E50" s="10">
        <f t="shared" si="0"/>
        <v>326</v>
      </c>
      <c r="F50" s="10">
        <f t="shared" si="1"/>
        <v>243</v>
      </c>
      <c r="G50" s="10">
        <v>213</v>
      </c>
      <c r="H50" s="10">
        <v>5</v>
      </c>
      <c r="I50" s="10">
        <v>25</v>
      </c>
      <c r="J50" s="10"/>
      <c r="K50" s="10"/>
      <c r="L50" s="10">
        <v>83</v>
      </c>
      <c r="M50" s="10"/>
      <c r="N50" s="10"/>
      <c r="O50" s="10">
        <v>2</v>
      </c>
      <c r="P50" s="10">
        <v>2</v>
      </c>
      <c r="Q50" s="10">
        <v>3</v>
      </c>
      <c r="R50" s="10">
        <v>3</v>
      </c>
      <c r="S50" s="10">
        <v>3</v>
      </c>
      <c r="T50" s="10">
        <v>3</v>
      </c>
      <c r="U50" s="10"/>
      <c r="V50" s="10"/>
      <c r="W50" s="10">
        <v>5</v>
      </c>
      <c r="X50" s="10">
        <v>4</v>
      </c>
      <c r="Y50" s="10">
        <v>4</v>
      </c>
      <c r="Z50" s="10">
        <v>2</v>
      </c>
      <c r="AA50" s="10">
        <v>2</v>
      </c>
      <c r="AB50" s="10">
        <v>2</v>
      </c>
      <c r="AC50" s="10">
        <v>2</v>
      </c>
      <c r="AD50" s="10"/>
      <c r="AE50" s="10"/>
      <c r="AF50" s="10"/>
      <c r="AG50" s="10"/>
      <c r="AH50" s="10">
        <v>2</v>
      </c>
      <c r="AI50" s="10">
        <v>2</v>
      </c>
      <c r="AJ50" s="10">
        <v>3</v>
      </c>
      <c r="AK50" s="10">
        <v>3</v>
      </c>
      <c r="AL50" s="10"/>
      <c r="AM50" s="10"/>
      <c r="AN50" s="10">
        <v>2</v>
      </c>
      <c r="AO50" s="10">
        <v>2</v>
      </c>
      <c r="AP50" s="10"/>
      <c r="AQ50" s="10"/>
      <c r="AR50" s="10">
        <v>3</v>
      </c>
      <c r="AS50" s="10">
        <v>3</v>
      </c>
      <c r="AT50" s="10">
        <v>4</v>
      </c>
      <c r="AU50" s="10">
        <v>4</v>
      </c>
      <c r="AV50" s="10">
        <v>3</v>
      </c>
      <c r="AW50" s="10">
        <v>3</v>
      </c>
      <c r="AX50" s="10">
        <v>2</v>
      </c>
      <c r="AY50" s="10">
        <v>2</v>
      </c>
      <c r="AZ50" s="10">
        <v>4</v>
      </c>
      <c r="BA50" s="10">
        <v>4</v>
      </c>
      <c r="BB50" s="10"/>
      <c r="BC50" s="10"/>
    </row>
    <row r="51" spans="1:55">
      <c r="A51" s="8">
        <v>45</v>
      </c>
      <c r="B51" s="23"/>
      <c r="C51" s="10" t="s">
        <v>222</v>
      </c>
      <c r="D51" s="24"/>
      <c r="E51" s="10">
        <f t="shared" si="0"/>
        <v>102</v>
      </c>
      <c r="F51" s="10">
        <f t="shared" si="1"/>
        <v>2</v>
      </c>
      <c r="G51" s="10">
        <v>2</v>
      </c>
      <c r="H51" s="10"/>
      <c r="I51" s="10"/>
      <c r="J51" s="10"/>
      <c r="K51" s="10"/>
      <c r="L51" s="10">
        <v>100</v>
      </c>
      <c r="M51" s="10">
        <v>2</v>
      </c>
      <c r="N51" s="10">
        <v>2</v>
      </c>
      <c r="O51" s="10"/>
      <c r="P51" s="10"/>
      <c r="Q51" s="10">
        <v>2</v>
      </c>
      <c r="R51" s="10">
        <v>3</v>
      </c>
      <c r="S51" s="10">
        <v>2</v>
      </c>
      <c r="T51" s="10">
        <v>2</v>
      </c>
      <c r="U51" s="10">
        <v>2</v>
      </c>
      <c r="V51" s="10"/>
      <c r="W51" s="10"/>
      <c r="X51" s="10">
        <v>4</v>
      </c>
      <c r="Y51" s="10">
        <v>4</v>
      </c>
      <c r="Z51" s="10">
        <v>2</v>
      </c>
      <c r="AA51" s="10">
        <v>3</v>
      </c>
      <c r="AB51" s="10">
        <v>2</v>
      </c>
      <c r="AC51" s="10">
        <v>2</v>
      </c>
      <c r="AD51" s="10">
        <v>2</v>
      </c>
      <c r="AE51" s="10">
        <v>2</v>
      </c>
      <c r="AF51" s="10">
        <v>2</v>
      </c>
      <c r="AG51" s="10">
        <v>2</v>
      </c>
      <c r="AH51" s="10">
        <v>2</v>
      </c>
      <c r="AI51" s="10">
        <v>2</v>
      </c>
      <c r="AJ51" s="10">
        <v>3</v>
      </c>
      <c r="AK51" s="10">
        <v>3</v>
      </c>
      <c r="AL51" s="10">
        <v>3</v>
      </c>
      <c r="AM51" s="10">
        <v>3</v>
      </c>
      <c r="AN51" s="10">
        <v>2</v>
      </c>
      <c r="AO51" s="10">
        <v>2</v>
      </c>
      <c r="AP51" s="10">
        <v>3</v>
      </c>
      <c r="AQ51" s="10">
        <v>3</v>
      </c>
      <c r="AR51" s="10">
        <v>2</v>
      </c>
      <c r="AS51" s="10">
        <v>2</v>
      </c>
      <c r="AT51" s="10">
        <v>4</v>
      </c>
      <c r="AU51" s="10">
        <v>4</v>
      </c>
      <c r="AV51" s="10">
        <v>4</v>
      </c>
      <c r="AW51" s="10">
        <v>4</v>
      </c>
      <c r="AX51" s="10">
        <v>3</v>
      </c>
      <c r="AY51" s="10">
        <v>3</v>
      </c>
      <c r="AZ51" s="10">
        <v>3</v>
      </c>
      <c r="BA51" s="10">
        <v>3</v>
      </c>
      <c r="BB51" s="10"/>
      <c r="BC51" s="10">
        <v>2</v>
      </c>
    </row>
    <row r="52" spans="1:55">
      <c r="A52" s="8">
        <v>46</v>
      </c>
      <c r="B52" s="19" t="s">
        <v>223</v>
      </c>
      <c r="C52" s="10" t="s">
        <v>224</v>
      </c>
      <c r="D52" s="20">
        <v>458</v>
      </c>
      <c r="E52" s="10">
        <f t="shared" si="0"/>
        <v>33</v>
      </c>
      <c r="F52" s="10">
        <f t="shared" si="1"/>
        <v>33</v>
      </c>
      <c r="G52" s="10">
        <v>3</v>
      </c>
      <c r="H52" s="10">
        <v>6</v>
      </c>
      <c r="I52" s="10">
        <v>4</v>
      </c>
      <c r="J52" s="10">
        <v>18</v>
      </c>
      <c r="K52" s="10">
        <v>2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spans="1:55">
      <c r="A53" s="8">
        <v>47</v>
      </c>
      <c r="B53" s="21"/>
      <c r="C53" s="10" t="s">
        <v>225</v>
      </c>
      <c r="D53" s="22"/>
      <c r="E53" s="10">
        <f t="shared" si="0"/>
        <v>62</v>
      </c>
      <c r="F53" s="10">
        <f t="shared" si="1"/>
        <v>62</v>
      </c>
      <c r="G53" s="10">
        <v>52</v>
      </c>
      <c r="H53" s="10">
        <v>2</v>
      </c>
      <c r="I53" s="10">
        <v>2</v>
      </c>
      <c r="J53" s="10">
        <v>6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spans="1:55">
      <c r="A54" s="8">
        <v>48</v>
      </c>
      <c r="B54" s="21"/>
      <c r="C54" s="10" t="s">
        <v>226</v>
      </c>
      <c r="D54" s="22"/>
      <c r="E54" s="10">
        <f t="shared" si="0"/>
        <v>84</v>
      </c>
      <c r="F54" s="10">
        <f t="shared" si="1"/>
        <v>84</v>
      </c>
      <c r="G54" s="10">
        <v>78</v>
      </c>
      <c r="H54" s="10">
        <v>2</v>
      </c>
      <c r="I54" s="10">
        <v>2</v>
      </c>
      <c r="J54" s="10">
        <v>2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spans="1:55">
      <c r="A55" s="8">
        <v>49</v>
      </c>
      <c r="B55" s="21"/>
      <c r="C55" s="10" t="s">
        <v>227</v>
      </c>
      <c r="D55" s="22"/>
      <c r="E55" s="10">
        <f t="shared" si="0"/>
        <v>50</v>
      </c>
      <c r="F55" s="10">
        <f t="shared" si="1"/>
        <v>50</v>
      </c>
      <c r="G55" s="10">
        <v>32</v>
      </c>
      <c r="H55" s="10">
        <v>4</v>
      </c>
      <c r="I55" s="10">
        <v>2</v>
      </c>
      <c r="J55" s="10">
        <v>10</v>
      </c>
      <c r="K55" s="10">
        <v>2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spans="1:55">
      <c r="A56" s="8">
        <v>50</v>
      </c>
      <c r="B56" s="21"/>
      <c r="C56" s="10" t="s">
        <v>228</v>
      </c>
      <c r="D56" s="22"/>
      <c r="E56" s="10">
        <f t="shared" si="0"/>
        <v>72</v>
      </c>
      <c r="F56" s="10">
        <f t="shared" si="1"/>
        <v>72</v>
      </c>
      <c r="G56" s="10">
        <v>66</v>
      </c>
      <c r="H56" s="10">
        <v>2</v>
      </c>
      <c r="I56" s="10">
        <v>2</v>
      </c>
      <c r="J56" s="10">
        <v>2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spans="1:55">
      <c r="A57" s="8">
        <v>51</v>
      </c>
      <c r="B57" s="21"/>
      <c r="C57" s="10" t="s">
        <v>229</v>
      </c>
      <c r="D57" s="22"/>
      <c r="E57" s="10">
        <f t="shared" si="0"/>
        <v>79</v>
      </c>
      <c r="F57" s="10">
        <f t="shared" si="1"/>
        <v>79</v>
      </c>
      <c r="G57" s="10">
        <v>62</v>
      </c>
      <c r="H57" s="10">
        <v>4</v>
      </c>
      <c r="I57" s="10">
        <v>2</v>
      </c>
      <c r="J57" s="10">
        <v>9</v>
      </c>
      <c r="K57" s="10">
        <v>2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</row>
    <row r="58" spans="1:55">
      <c r="A58" s="8">
        <v>52</v>
      </c>
      <c r="B58" s="21"/>
      <c r="C58" s="10" t="s">
        <v>230</v>
      </c>
      <c r="D58" s="22"/>
      <c r="E58" s="10">
        <f t="shared" si="0"/>
        <v>30</v>
      </c>
      <c r="F58" s="10">
        <f t="shared" si="1"/>
        <v>30</v>
      </c>
      <c r="G58" s="10">
        <v>20</v>
      </c>
      <c r="H58" s="10">
        <v>2</v>
      </c>
      <c r="I58" s="10">
        <v>2</v>
      </c>
      <c r="J58" s="10">
        <v>6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59" spans="1:55">
      <c r="A59" s="25">
        <v>53</v>
      </c>
      <c r="B59" s="23"/>
      <c r="C59" s="20" t="s">
        <v>231</v>
      </c>
      <c r="D59" s="24"/>
      <c r="E59" s="20">
        <f t="shared" si="0"/>
        <v>48</v>
      </c>
      <c r="F59" s="20">
        <f t="shared" si="1"/>
        <v>48</v>
      </c>
      <c r="G59" s="20">
        <v>42</v>
      </c>
      <c r="H59" s="20">
        <v>2</v>
      </c>
      <c r="I59" s="20">
        <v>2</v>
      </c>
      <c r="J59" s="20">
        <v>2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="1" customFormat="1" spans="1:59">
      <c r="A60" s="8"/>
      <c r="B60" s="26" t="s">
        <v>232</v>
      </c>
      <c r="C60" s="14"/>
      <c r="D60" s="10">
        <f>SUM(D7:D59)</f>
        <v>4920</v>
      </c>
      <c r="E60" s="10">
        <f t="shared" si="0"/>
        <v>4920</v>
      </c>
      <c r="F60" s="10">
        <f t="shared" si="1"/>
        <v>3548</v>
      </c>
      <c r="G60" s="10">
        <v>2700</v>
      </c>
      <c r="H60" s="10">
        <v>376</v>
      </c>
      <c r="I60" s="10">
        <v>399</v>
      </c>
      <c r="J60" s="10">
        <v>61</v>
      </c>
      <c r="K60" s="10">
        <v>12</v>
      </c>
      <c r="L60" s="10">
        <v>1372</v>
      </c>
      <c r="M60" s="10">
        <f t="shared" ref="M60:BC60" si="2">SUM(M7:M59)</f>
        <v>22</v>
      </c>
      <c r="N60" s="10">
        <f t="shared" si="2"/>
        <v>33</v>
      </c>
      <c r="O60" s="10">
        <f t="shared" si="2"/>
        <v>11</v>
      </c>
      <c r="P60" s="10">
        <f t="shared" si="2"/>
        <v>9</v>
      </c>
      <c r="Q60" s="10">
        <f t="shared" si="2"/>
        <v>17</v>
      </c>
      <c r="R60" s="10">
        <f t="shared" si="2"/>
        <v>38</v>
      </c>
      <c r="S60" s="10">
        <f t="shared" si="2"/>
        <v>35</v>
      </c>
      <c r="T60" s="10">
        <f t="shared" si="2"/>
        <v>43</v>
      </c>
      <c r="U60" s="10">
        <f t="shared" si="2"/>
        <v>6</v>
      </c>
      <c r="V60" s="10">
        <f t="shared" si="2"/>
        <v>4</v>
      </c>
      <c r="W60" s="10">
        <f t="shared" si="2"/>
        <v>50</v>
      </c>
      <c r="X60" s="10">
        <f t="shared" si="2"/>
        <v>85</v>
      </c>
      <c r="Y60" s="10">
        <f t="shared" si="2"/>
        <v>115</v>
      </c>
      <c r="Z60" s="10">
        <f t="shared" si="2"/>
        <v>26</v>
      </c>
      <c r="AA60" s="10">
        <f t="shared" si="2"/>
        <v>29</v>
      </c>
      <c r="AB60" s="10">
        <f t="shared" si="2"/>
        <v>30</v>
      </c>
      <c r="AC60" s="10">
        <f t="shared" si="2"/>
        <v>30</v>
      </c>
      <c r="AD60" s="10">
        <f t="shared" si="2"/>
        <v>46</v>
      </c>
      <c r="AE60" s="10">
        <f t="shared" si="2"/>
        <v>54</v>
      </c>
      <c r="AF60" s="10">
        <f t="shared" si="2"/>
        <v>8</v>
      </c>
      <c r="AG60" s="10">
        <f t="shared" si="2"/>
        <v>8</v>
      </c>
      <c r="AH60" s="10">
        <f t="shared" si="2"/>
        <v>26</v>
      </c>
      <c r="AI60" s="10">
        <f t="shared" si="2"/>
        <v>27</v>
      </c>
      <c r="AJ60" s="10">
        <f t="shared" si="2"/>
        <v>50</v>
      </c>
      <c r="AK60" s="10">
        <f t="shared" si="2"/>
        <v>50</v>
      </c>
      <c r="AL60" s="10">
        <f t="shared" si="2"/>
        <v>13</v>
      </c>
      <c r="AM60" s="10">
        <f t="shared" si="2"/>
        <v>17</v>
      </c>
      <c r="AN60" s="10">
        <f t="shared" si="2"/>
        <v>25</v>
      </c>
      <c r="AO60" s="10">
        <f t="shared" si="2"/>
        <v>35</v>
      </c>
      <c r="AP60" s="10">
        <f t="shared" si="2"/>
        <v>11</v>
      </c>
      <c r="AQ60" s="10">
        <f t="shared" si="2"/>
        <v>9</v>
      </c>
      <c r="AR60" s="10">
        <f t="shared" si="2"/>
        <v>26</v>
      </c>
      <c r="AS60" s="10">
        <f t="shared" si="2"/>
        <v>54</v>
      </c>
      <c r="AT60" s="10">
        <f t="shared" si="2"/>
        <v>51</v>
      </c>
      <c r="AU60" s="10">
        <f t="shared" si="2"/>
        <v>49</v>
      </c>
      <c r="AV60" s="10">
        <f t="shared" si="2"/>
        <v>20</v>
      </c>
      <c r="AW60" s="10">
        <f t="shared" si="2"/>
        <v>30</v>
      </c>
      <c r="AX60" s="10">
        <f t="shared" si="2"/>
        <v>9</v>
      </c>
      <c r="AY60" s="10">
        <f t="shared" si="2"/>
        <v>11</v>
      </c>
      <c r="AZ60" s="10">
        <f t="shared" si="2"/>
        <v>51</v>
      </c>
      <c r="BA60" s="10">
        <f t="shared" si="2"/>
        <v>99</v>
      </c>
      <c r="BB60" s="10">
        <f t="shared" si="2"/>
        <v>4</v>
      </c>
      <c r="BC60" s="10">
        <f t="shared" si="2"/>
        <v>6</v>
      </c>
      <c r="BD60" s="37"/>
      <c r="BE60" s="37"/>
      <c r="BF60" s="37"/>
      <c r="BG60" s="37"/>
    </row>
    <row r="61" s="2" customFormat="1" spans="1:59">
      <c r="A61" s="27" t="s">
        <v>233</v>
      </c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38"/>
      <c r="BE61" s="38"/>
      <c r="BF61" s="38"/>
      <c r="BG61" s="38"/>
    </row>
  </sheetData>
  <mergeCells count="74">
    <mergeCell ref="A1:BC1"/>
    <mergeCell ref="G2:K2"/>
    <mergeCell ref="M2:N2"/>
    <mergeCell ref="O2:P2"/>
    <mergeCell ref="Q2:R2"/>
    <mergeCell ref="S2:T2"/>
    <mergeCell ref="U2:V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A6:C6"/>
    <mergeCell ref="B60:C60"/>
    <mergeCell ref="A61:BC61"/>
    <mergeCell ref="A2:A5"/>
    <mergeCell ref="B2:B5"/>
    <mergeCell ref="B7:B15"/>
    <mergeCell ref="B16:B25"/>
    <mergeCell ref="B26:B28"/>
    <mergeCell ref="B29:B32"/>
    <mergeCell ref="B33:B40"/>
    <mergeCell ref="B41:B46"/>
    <mergeCell ref="B47:B51"/>
    <mergeCell ref="B52:B59"/>
    <mergeCell ref="C2:C5"/>
    <mergeCell ref="D2:D5"/>
    <mergeCell ref="D7:D15"/>
    <mergeCell ref="D16:D25"/>
    <mergeCell ref="D26:D28"/>
    <mergeCell ref="D29:D32"/>
    <mergeCell ref="D33:D40"/>
    <mergeCell ref="D41:D46"/>
    <mergeCell ref="D47:D51"/>
    <mergeCell ref="D52:D59"/>
    <mergeCell ref="E2:E5"/>
    <mergeCell ref="F2:F5"/>
    <mergeCell ref="L2:L3"/>
    <mergeCell ref="L4:L5"/>
    <mergeCell ref="W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P4:AQ5"/>
    <mergeCell ref="AR4:AS5"/>
    <mergeCell ref="AT4:AU5"/>
    <mergeCell ref="AV4:AW5"/>
    <mergeCell ref="AX4:AY5"/>
    <mergeCell ref="AZ4:BA5"/>
    <mergeCell ref="BB4:BC5"/>
    <mergeCell ref="M4:N5"/>
    <mergeCell ref="O4:P5"/>
    <mergeCell ref="Q4:R5"/>
    <mergeCell ref="S4:T5"/>
    <mergeCell ref="U4:V5"/>
    <mergeCell ref="G3:I4"/>
    <mergeCell ref="J3:K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李翱</cp:lastModifiedBy>
  <dcterms:created xsi:type="dcterms:W3CDTF">2006-09-13T11:21:00Z</dcterms:created>
  <dcterms:modified xsi:type="dcterms:W3CDTF">2020-10-19T01:22:06Z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